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11" documentId="120_S{2AC9BD13-BADA-5192-A53E-5A8FF88502F6}" xr6:coauthVersionLast="47" xr6:coauthVersionMax="47" xr10:uidLastSave="{EE56B44C-B906-4CFC-BCC0-F05925703FD2}"/>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<sst xmlns="http://schemas.openxmlformats.org/spreadsheetml/2006/main" count="181515" uniqueCount="39133">
  <si>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</si>
  <si>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</si>
  <si>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</si>
  <si>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</si>
  <si>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</si>
  <si>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</si>
  <si>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</si>
  <si>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</si>
  <si>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</si>
  <si>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</si>
  <si>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</si>
  <si>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</si>
  <si>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</si>
  <si>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</si>
  <si>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</si>
  <si>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</si>
  <si>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</si>
  <si>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</si>
  <si>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</si>
  <si>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</si>
  <si>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</si>
  <si>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</si>
  <si>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</si>
  <si>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</si>
  <si>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</si>
  <si>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</si>
  <si>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</si>
  <si>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</si>
  <si>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</si>
  <si>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</si>
  <si>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</si>
  <si>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</si>
  <si>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</si>
  <si>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</si>
  <si>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</si>
  <si>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</si>
  <si>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</si>
  <si>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</si>
  <si>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</si>
  <si>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</si>
  <si>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</si>
  <si>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</si>
  <si>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</si>
  <si>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</si>
  <si>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</si>
  <si>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</si>
  <si>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</si>
  <si>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</si>
  <si>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</si>
  <si>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</si>
  <si>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</si>
  <si>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</si>
  <si>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</si>
  <si>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</si>
  <si>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</si>
  <si>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</si>
  <si>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</si>
  <si>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</si>
  <si>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</si>
  <si>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</si>
  <si>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</si>
  <si>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</si>
  <si>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</si>
  <si>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</si>
  <si>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</si>
  <si>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</si>
  <si>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</si>
  <si>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</si>
  <si>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</si>
  <si>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</si>
  <si>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</si>
  <si>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</si>
  <si>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</si>
  <si>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</si>
  <si>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</si>
  <si>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</si>
  <si>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</si>
  <si>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</si>
  <si>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</si>
  <si>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</si>
  <si>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</si>
  <si>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</si>
  <si>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</si>
  <si>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</si>
  <si>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</si>
  <si>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</si>
  <si>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</si>
  <si>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</si>
  <si>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</si>
  <si>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</si>
  <si>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</si>
  <si>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</si>
  <si>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</si>
  <si>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</si>
  <si>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</si>
  <si>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</si>
  <si>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</si>
  <si>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</si>
  <si>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</si>
  <si>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</si>
  <si>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</si>
  <si>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</si>
  <si>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</si>
  <si>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</si>
  <si>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</si>
  <si>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</si>
  <si>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</si>
  <si>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</si>
  <si>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</si>
  <si>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</si>
  <si>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</si>
  <si>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</si>
  <si>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</si>
  <si>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</si>
  <si>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</si>
  <si>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</si>
  <si>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</si>
  <si>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</si>
  <si>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</si>
  <si>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</si>
  <si>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</si>
  <si>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</si>
  <si>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</si>
  <si>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</si>
  <si>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</si>
  <si>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</si>
  <si>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</si>
  <si>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</si>
  <si>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</si>
  <si>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</si>
  <si>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</si>
  <si>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</si>
  <si>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</si>
  <si>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</si>
  <si>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</si>
  <si>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</si>
  <si>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</si>
  <si>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</si>
  <si>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</si>
  <si>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</si>
  <si>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</si>
  <si>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</si>
  <si>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</si>
  <si>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</si>
  <si>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</si>
  <si>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</si>
  <si>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</si>
  <si>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</si>
  <si>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</si>
  <si>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</si>
  <si>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</si>
  <si>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</si>
  <si>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</si>
  <si>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</si>
  <si>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</si>
  <si>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</si>
  <si>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</si>
  <si>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</si>
  <si>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</si>
  <si>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</si>
  <si>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</si>
  <si>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</si>
  <si>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</si>
  <si>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</si>
  <si>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</si>
  <si>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</si>
  <si>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</si>
  <si>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</si>
  <si>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</si>
  <si>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</si>
  <si>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</si>
  <si>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</si>
  <si>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</si>
  <si>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</si>
  <si>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</si>
  <si>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</si>
  <si>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</si>
  <si>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</si>
  <si>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</si>
  <si>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</si>
  <si>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</si>
  <si>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</si>
  <si>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</si>
  <si>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</si>
  <si>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</si>
  <si>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</si>
  <si>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</si>
  <si>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</si>
  <si>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</si>
  <si>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</si>
  <si>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</si>
  <si>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</si>
  <si>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</si>
  <si>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</si>
  <si>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</si>
  <si>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</si>
  <si>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</si>
  <si>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</si>
  <si>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</si>
  <si>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</si>
  <si>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</si>
  <si>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</si>
  <si>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</si>
  <si>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</si>
  <si>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</si>
  <si>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</si>
  <si>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</si>
  <si>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</si>
  <si>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</si>
  <si>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</si>
  <si>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</si>
  <si>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</si>
  <si>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</si>
  <si>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</si>
  <si>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</si>
  <si>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</si>
  <si>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</si>
  <si>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</si>
  <si>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</si>
  <si>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</si>
  <si>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</si>
  <si>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</si>
  <si>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</si>
  <si>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</si>
  <si>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</si>
  <si>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</si>
  <si>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</si>
  <si>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</si>
  <si>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</si>
  <si>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</si>
  <si>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</si>
  <si>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</si>
  <si>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</si>
  <si>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</si>
  <si>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</si>
  <si>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</si>
  <si>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</si>
  <si>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</si>
  <si>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</si>
  <si>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</si>
  <si>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</si>
  <si>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</si>
  <si>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</si>
  <si>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</si>
  <si>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</si>
  <si>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</si>
  <si>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</si>
  <si>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</si>
  <si>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</si>
  <si>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</si>
  <si>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</si>
  <si>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</si>
  <si>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</si>
  <si>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</si>
  <si>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</si>
  <si>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</si>
  <si>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</si>
  <si>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</si>
  <si>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</si>
  <si>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</si>
  <si>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</si>
  <si>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</si>
  <si>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</si>
  <si>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</si>
  <si>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</si>
  <si>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</si>
  <si>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</si>
  <si>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</si>
  <si>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</si>
  <si>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</si>
  <si>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</si>
  <si>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</si>
  <si>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</si>
  <si>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</si>
  <si>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</si>
  <si>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</si>
  <si>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</si>
  <si>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</si>
  <si>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</si>
  <si>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</si>
  <si>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</si>
  <si>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</si>
  <si>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</si>
  <si>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</si>
  <si>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</si>
  <si>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</si>
  <si>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</si>
  <si>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</si>
  <si>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</si>
  <si>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</si>
  <si>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</si>
  <si>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</si>
  <si>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</si>
  <si>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</si>
  <si>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</si>
  <si>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</si>
  <si>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</si>
  <si>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</si>
  <si>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</si>
  <si>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</si>
  <si>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</si>
  <si>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</si>
  <si>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</si>
  <si>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</si>
  <si>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</si>
  <si>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</si>
  <si>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</si>
  <si>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</si>
  <si>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</si>
  <si>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</si>
  <si>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</si>
  <si>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</si>
  <si>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</si>
  <si>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</si>
  <si>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</si>
  <si>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</si>
  <si>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</si>
  <si>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</si>
  <si>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</si>
  <si>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</si>
  <si>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</si>
  <si>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</si>
  <si>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</si>
  <si>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</si>
  <si>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</si>
  <si>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</si>
  <si>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</si>
  <si>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</si>
  <si>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</si>
  <si>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</si>
  <si>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</si>
  <si>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</si>
  <si>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</si>
  <si>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</si>
  <si>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</si>
  <si>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</si>
  <si>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</si>
  <si>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</si>
  <si>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</si>
  <si>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</si>
  <si>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</si>
  <si>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</si>
  <si>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</si>
  <si>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</si>
  <si>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</si>
  <si>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</si>
  <si>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</si>
  <si>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</si>
  <si>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</si>
  <si>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</si>
  <si>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</si>
  <si>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</si>
  <si>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</si>
  <si>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</si>
  <si>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</si>
  <si>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</si>
  <si>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</si>
  <si>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</si>
  <si>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</si>
  <si>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</si>
  <si>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</si>
  <si>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</si>
  <si>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</si>
  <si>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</si>
  <si>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</si>
  <si>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</si>
  <si>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</si>
  <si>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</si>
  <si>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</si>
  <si>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</si>
  <si>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</si>
  <si>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</si>
  <si>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</si>
  <si>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</si>
  <si>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</si>
  <si>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</si>
  <si>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</si>
  <si>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</si>
  <si>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</si>
  <si>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</si>
  <si>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</si>
  <si>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</si>
  <si>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</si>
  <si>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</si>
  <si>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</si>
  <si>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</si>
  <si>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</si>
  <si>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</si>
  <si>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</si>
  <si>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</si>
  <si>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</si>
  <si>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</si>
  <si>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</si>
  <si>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</si>
  <si>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</si>
  <si>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</si>
  <si>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</si>
  <si>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</si>
  <si>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</si>
  <si>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</si>
  <si>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</si>
  <si>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</si>
  <si>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</si>
  <si>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</si>
  <si>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</si>
  <si>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</si>
  <si>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</si>
  <si>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</si>
  <si>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</si>
  <si>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</si>
  <si>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</si>
  <si>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</si>
  <si>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</si>
  <si>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</si>
  <si>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</si>
  <si>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</si>
  <si>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</si>
  <si>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</si>
  <si>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</si>
  <si>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</si>
  <si>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</si>
  <si>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</si>
  <si>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</si>
  <si>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</si>
  <si>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</si>
  <si>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</si>
  <si>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</si>
  <si>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</si>
  <si>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</si>
  <si>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</si>
  <si>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</si>
  <si>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</si>
  <si>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</si>
  <si>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</si>
  <si>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</si>
  <si>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</si>
  <si>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</si>
  <si>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</si>
  <si>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</si>
  <si>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</si>
  <si>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</si>
  <si>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</si>
  <si>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</si>
  <si>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</si>
  <si>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</si>
  <si>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</si>
  <si>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</si>
  <si>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</si>
  <si>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</si>
  <si>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</si>
  <si>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</si>
  <si>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</si>
  <si>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</si>
  <si>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</si>
  <si>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</si>
  <si>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</si>
  <si>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</si>
  <si>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</si>
  <si>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</si>
  <si>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</si>
  <si>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</si>
  <si>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</si>
  <si>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</si>
  <si>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</si>
  <si>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</si>
  <si>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</si>
  <si>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</si>
  <si>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</si>
  <si>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</si>
  <si>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</si>
  <si>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</si>
  <si>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</si>
  <si>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</si>
  <si>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</si>
  <si>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</si>
  <si>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</si>
  <si>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</si>
  <si>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</si>
  <si>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</si>
  <si>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</si>
  <si>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</si>
  <si>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</si>
  <si>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</si>
  <si>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</si>
  <si>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</si>
  <si>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</si>
  <si>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</si>
  <si>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</si>
  <si>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</si>
  <si>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</si>
  <si>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</si>
  <si>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</si>
  <si>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</si>
  <si>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</si>
  <si>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</si>
  <si>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</si>
  <si>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</si>
  <si>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</si>
  <si>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</si>
  <si>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</si>
  <si>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</si>
  <si>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</si>
  <si>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</si>
  <si>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</si>
  <si>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</si>
  <si>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</si>
  <si>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</si>
  <si>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</si>
  <si>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</si>
  <si>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</si>
  <si>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</si>
  <si>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</si>
  <si>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</si>
  <si>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</si>
  <si>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</si>
  <si>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</si>
  <si>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</si>
  <si>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</si>
  <si>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</si>
  <si>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</si>
  <si>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</si>
  <si>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</si>
  <si>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</si>
  <si>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</si>
  <si>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</si>
  <si>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</si>
  <si>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</si>
  <si>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</si>
  <si>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</si>
  <si>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</si>
  <si>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</si>
  <si>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</si>
  <si>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</si>
  <si>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</si>
  <si>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</si>
  <si>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</si>
  <si>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</si>
  <si>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</si>
  <si>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</si>
  <si>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</si>
  <si>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</si>
  <si>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</si>
  <si>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</si>
  <si>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</si>
  <si>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</si>
  <si>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</si>
  <si>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</si>
  <si>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</si>
  <si>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</si>
  <si>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</si>
  <si>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</si>
  <si>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</si>
  <si>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</si>
  <si>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</si>
  <si>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</si>
  <si>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</si>
  <si>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</si>
  <si>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</si>
  <si>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</si>
  <si>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</si>
  <si>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</si>
  <si>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</si>
  <si>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</si>
  <si>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</si>
  <si>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</si>
  <si>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</si>
  <si>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</si>
  <si>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</si>
  <si>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</si>
  <si>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</si>
  <si>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</si>
  <si>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</si>
  <si>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</si>
  <si>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</si>
  <si>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</si>
  <si>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</si>
  <si>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</si>
  <si>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</si>
  <si>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</si>
  <si>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</si>
  <si>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</si>
  <si>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</si>
  <si>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</si>
  <si>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</si>
  <si>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</si>
  <si>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</si>
  <si>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</si>
  <si>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</si>
  <si>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</si>
  <si>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</si>
  <si>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</si>
  <si>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</si>
  <si>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</si>
  <si>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</si>
  <si>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</si>
  <si>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</si>
  <si>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</si>
  <si>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</si>
  <si>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</si>
  <si>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</si>
  <si>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</si>
  <si>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</si>
  <si>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</si>
  <si>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</si>
  <si>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</si>
  <si>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</si>
  <si>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</si>
  <si>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</si>
  <si>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</si>
  <si>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</si>
  <si>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</si>
  <si>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</si>
  <si>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</si>
  <si>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</si>
  <si>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</si>
  <si>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</si>
  <si>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</si>
  <si>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</si>
  <si>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</si>
  <si>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</si>
  <si>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</si>
  <si>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</si>
  <si>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</si>
  <si>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</si>
  <si>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</si>
  <si>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</si>
  <si>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</si>
  <si>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</si>
  <si>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</si>
  <si>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</si>
  <si>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</si>
  <si>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</si>
  <si>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</si>
  <si>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</si>
  <si>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</si>
  <si>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</si>
  <si>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</si>
  <si>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</si>
  <si>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</si>
  <si>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</si>
  <si>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</si>
  <si>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</si>
  <si>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</si>
  <si>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</si>
  <si>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</si>
  <si>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</si>
  <si>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</si>
  <si>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</si>
  <si>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</si>
  <si>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</si>
  <si>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</si>
  <si>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</si>
  <si>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</si>
  <si>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</si>
  <si>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</si>
  <si>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</si>
  <si>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</si>
  <si>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</si>
  <si>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</si>
  <si>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</si>
  <si>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</si>
  <si>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</si>
  <si>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</si>
  <si>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</si>
  <si>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</si>
  <si>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</si>
  <si>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</si>
  <si>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</si>
  <si>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</si>
  <si>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</si>
  <si>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</si>
  <si>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</si>
  <si>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</si>
  <si>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</si>
  <si>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</si>
  <si>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</si>
  <si>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</si>
  <si>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</si>
  <si>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</si>
  <si>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</si>
  <si>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</si>
  <si>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</si>
  <si>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</si>
  <si>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</si>
  <si>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</si>
  <si>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</si>
  <si>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</si>
  <si>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</si>
  <si>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</si>
  <si>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</si>
  <si>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</si>
  <si>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</si>
  <si>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</si>
  <si>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</si>
  <si>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</si>
  <si>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</si>
  <si>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</si>
  <si>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</si>
  <si>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</si>
  <si>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</si>
  <si>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</si>
  <si>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</si>
  <si>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</si>
  <si>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</si>
  <si>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</si>
  <si>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</si>
  <si>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</si>
  <si>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</si>
  <si>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</si>
  <si>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</si>
  <si>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</si>
  <si>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</si>
  <si>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</si>
  <si>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</si>
  <si>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</si>
  <si>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</si>
  <si>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</si>
  <si>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</si>
  <si>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</si>
  <si>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</si>
  <si>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</si>
  <si>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</si>
  <si>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</si>
  <si>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</si>
  <si>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</si>
  <si>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</si>
  <si>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</si>
  <si>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</si>
  <si>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</si>
  <si>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</si>
  <si>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</si>
  <si>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</si>
  <si>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</si>
  <si>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</si>
  <si>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</si>
  <si>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</si>
  <si>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</si>
  <si>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</si>
  <si>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</si>
  <si>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</si>
  <si>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</si>
  <si>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</si>
  <si>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</si>
  <si>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</si>
  <si>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</si>
  <si>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</si>
  <si>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</si>
  <si>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</si>
  <si>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</si>
  <si>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</si>
  <si>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</si>
  <si>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</si>
  <si>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</si>
  <si>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</si>
  <si>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</si>
  <si>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</si>
  <si>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</si>
  <si>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</si>
  <si>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</si>
  <si>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</si>
  <si>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</si>
  <si>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</si>
  <si>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</si>
  <si>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</si>
  <si>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</si>
  <si>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</si>
  <si>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</si>
  <si>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</si>
  <si>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</si>
  <si>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</si>
  <si>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</si>
  <si>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</si>
  <si>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</si>
  <si>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</si>
  <si>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</si>
  <si>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</si>
  <si>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</si>
  <si>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</si>
  <si>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</si>
  <si>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</si>
  <si>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</si>
  <si>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</si>
  <si>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</si>
  <si>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</si>
  <si>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</si>
  <si>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</si>
  <si>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</si>
  <si>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</si>
  <si>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</si>
  <si>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</si>
  <si>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</si>
  <si>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</si>
  <si>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</si>
  <si>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</si>
  <si>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</si>
  <si>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</si>
  <si>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</si>
  <si>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</si>
  <si>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</si>
  <si>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</si>
  <si>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</si>
  <si>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</si>
  <si>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</si>
  <si>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</si>
  <si>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</si>
  <si>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</si>
  <si>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</si>
  <si>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</si>
  <si>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</si>
  <si>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</si>
  <si>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</si>
  <si>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</si>
  <si>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</si>
  <si>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</si>
  <si>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</si>
  <si>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</si>
  <si>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</si>
  <si>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</si>
  <si>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</si>
  <si>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</si>
  <si>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</si>
  <si>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</si>
  <si>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</si>
  <si>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</si>
  <si>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</si>
  <si>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</si>
  <si>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</si>
  <si>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</si>
  <si>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</si>
  <si>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</si>
  <si>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</si>
  <si>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</si>
  <si>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</si>
  <si>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</si>
  <si>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</si>
  <si>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</si>
  <si>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</si>
  <si>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</si>
  <si>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</si>
  <si>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</si>
  <si>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</si>
  <si>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</si>
  <si>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</si>
  <si>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</si>
  <si>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</si>
  <si>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</si>
  <si>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</si>
  <si>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</si>
  <si>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</si>
  <si>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</si>
  <si>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</si>
  <si>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</si>
  <si>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</si>
  <si>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</si>
  <si>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</si>
  <si>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</si>
  <si>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</si>
  <si>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</si>
  <si>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</si>
  <si>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</si>
  <si>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</si>
  <si>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</si>
  <si>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</si>
  <si>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</si>
  <si>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</si>
  <si>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</si>
  <si>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</si>
  <si>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</si>
  <si>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</si>
  <si>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</si>
  <si>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</si>
  <si>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</si>
  <si>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</si>
  <si>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</si>
  <si>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</si>
  <si>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</si>
  <si>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</si>
  <si>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</si>
  <si>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</si>
  <si>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</si>
  <si>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</si>
  <si>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</si>
  <si>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</si>
  <si>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</si>
  <si>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</si>
  <si>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</si>
  <si>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</si>
  <si>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</si>
  <si>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</si>
  <si>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</si>
  <si>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</si>
  <si>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</si>
  <si>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</si>
  <si>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</si>
  <si>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</si>
  <si>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</si>
  <si>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</si>
  <si>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</si>
  <si>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</si>
  <si>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</si>
  <si>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</si>
  <si>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</si>
  <si>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</si>
  <si>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</si>
  <si>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</si>
  <si>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</si>
  <si>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</si>
  <si>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</si>
  <si>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</si>
  <si>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</si>
  <si>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</si>
  <si>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</si>
  <si>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</si>
  <si>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</si>
  <si>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</si>
  <si>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</si>
  <si>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</si>
  <si>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</si>
  <si>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</si>
  <si>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</si>
  <si>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</si>
  <si>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</si>
  <si>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</si>
  <si>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</si>
  <si>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</si>
  <si>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</si>
  <si>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</si>
  <si>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</si>
  <si>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</si>
  <si>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</si>
  <si>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</si>
  <si>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</si>
  <si>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</si>
  <si>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</si>
  <si>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</si>
  <si>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</si>
  <si>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</si>
  <si>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</si>
  <si>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</si>
  <si>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</si>
  <si>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</si>
  <si>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</si>
  <si>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</si>
  <si>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</si>
  <si>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</si>
  <si>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</si>
  <si>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</si>
  <si>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</si>
  <si>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</si>
  <si>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</si>
  <si>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</si>
  <si>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</si>
  <si>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</si>
  <si>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</si>
  <si>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</si>
  <si>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</si>
  <si>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</si>
  <si>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</si>
  <si>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</si>
  <si>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</si>
  <si>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</si>
  <si>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</si>
  <si>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</si>
  <si>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</si>
  <si>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</si>
  <si>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</si>
  <si>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</si>
  <si>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</si>
  <si>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</si>
  <si>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</si>
  <si>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</si>
  <si>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</si>
  <si>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</si>
  <si>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</si>
  <si>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</si>
  <si>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</si>
  <si>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</si>
  <si>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</si>
  <si>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</si>
  <si>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</si>
  <si>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</si>
  <si>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</si>
  <si>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</si>
  <si>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</si>
  <si>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</si>
  <si>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</si>
  <si>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</si>
  <si>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</si>
  <si>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</si>
  <si>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</si>
  <si>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</si>
  <si>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</si>
  <si>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</si>
  <si>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</si>
  <si>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</si>
  <si>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</si>
  <si>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</si>
  <si>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</si>
  <si>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</si>
  <si>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</si>
  <si>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</si>
  <si>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</si>
  <si>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</si>
  <si>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</si>
  <si>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</si>
  <si>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</si>
  <si>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</si>
  <si>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</si>
  <si>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</si>
  <si>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</si>
  <si>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</si>
  <si>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</si>
  <si>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</si>
  <si>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</si>
  <si>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</si>
  <si>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</si>
  <si>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</si>
  <si>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</si>
  <si>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</si>
  <si>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</si>
  <si>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</si>
  <si>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</si>
  <si>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</si>
  <si>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</si>
  <si>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</si>
  <si>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</si>
  <si>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</si>
  <si>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</si>
  <si>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</si>
  <si>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</si>
  <si>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</si>
  <si>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</si>
  <si>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</si>
  <si>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</si>
  <si>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</si>
  <si>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</si>
  <si>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</si>
  <si>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</si>
  <si>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</si>
  <si>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</si>
  <si>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</si>
  <si>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</si>
  <si>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</si>
  <si>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</si>
  <si>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</si>
  <si>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</si>
  <si>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</si>
  <si>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</si>
  <si>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</si>
  <si>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</si>
  <si>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</si>
  <si>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</si>
  <si>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</si>
  <si>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</si>
  <si>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</si>
  <si>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</si>
  <si>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</si>
  <si>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</si>
  <si>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</si>
  <si>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</si>
  <si>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</si>
  <si>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</si>
  <si>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</si>
  <si>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</si>
  <si>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</si>
  <si>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</si>
  <si>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</si>
  <si>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</si>
  <si>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</si>
  <si>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</si>
  <si>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</si>
  <si>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</si>
  <si>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</si>
  <si>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</si>
  <si>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</si>
  <si>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</si>
  <si>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</si>
  <si>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</si>
  <si>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</si>
  <si>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</si>
  <si>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</si>
  <si>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</si>
  <si>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</si>
  <si>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</si>
  <si>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</si>
  <si>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</si>
  <si>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</si>
  <si>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</si>
  <si>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</si>
  <si>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</si>
  <si>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</si>
  <si>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</si>
  <si>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</si>
  <si>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</si>
  <si>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</si>
  <si>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</si>
  <si>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</si>
  <si>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</si>
  <si>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</si>
  <si>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</si>
  <si>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</si>
  <si>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</si>
  <si>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</si>
  <si>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</si>
  <si>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</si>
  <si>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</si>
  <si>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</si>
  <si>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</si>
  <si>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</si>
  <si>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</si>
  <si>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</si>
  <si>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</si>
  <si>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</si>
  <si>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</si>
  <si>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</si>
  <si>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</si>
  <si>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</si>
  <si>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</si>
  <si>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</si>
  <si>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</si>
  <si>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</si>
  <si>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</si>
  <si>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</si>
  <si>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</si>
  <si>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</si>
  <si>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</si>
  <si>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</si>
  <si>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</si>
  <si>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</si>
  <si>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</si>
  <si>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</si>
  <si>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</si>
  <si>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</si>
  <si>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</si>
  <si>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</si>
  <si>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</si>
  <si>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</si>
  <si>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</si>
  <si>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</si>
  <si>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</si>
  <si>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</si>
  <si>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</si>
  <si>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</si>
  <si>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</si>
  <si>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</si>
  <si>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</si>
  <si>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</si>
  <si>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</si>
  <si>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</si>
  <si>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</si>
  <si>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</si>
  <si>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</si>
  <si>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</si>
  <si>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</si>
  <si>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</si>
  <si>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</si>
  <si>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</si>
  <si>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</si>
  <si>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</si>
  <si>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</si>
  <si>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</si>
  <si>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</si>
  <si>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</si>
  <si>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</si>
  <si>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</si>
  <si>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</si>
  <si>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</si>
  <si>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</si>
  <si>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</si>
  <si>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</si>
  <si>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</si>
  <si>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</si>
  <si>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</si>
  <si>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</si>
  <si>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</si>
  <si>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</si>
  <si>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</si>
  <si>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</si>
  <si>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</si>
  <si>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</si>
  <si>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</si>
  <si>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</si>
  <si>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</si>
  <si>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</si>
  <si>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</si>
  <si>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</si>
  <si>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</si>
  <si>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</si>
  <si>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</si>
  <si>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</si>
  <si>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</si>
  <si>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</si>
  <si>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</si>
  <si>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</si>
  <si>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</si>
  <si>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</si>
  <si>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</si>
  <si>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</si>
  <si>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</si>
  <si>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</si>
  <si>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</si>
  <si>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</si>
  <si>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</si>
  <si>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</si>
  <si>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</si>
  <si>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</si>
  <si>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</si>
  <si>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</si>
  <si>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</si>
  <si>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</si>
  <si>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</si>
  <si>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</si>
  <si>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</si>
  <si>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</si>
  <si>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</si>
  <si>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</si>
  <si>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</si>
  <si>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</si>
  <si>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</si>
  <si>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</si>
  <si>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</si>
  <si>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</si>
  <si>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</si>
  <si>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</si>
  <si>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</si>
  <si>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</si>
  <si>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</si>
  <si>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</si>
  <si>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</si>
  <si>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</si>
  <si>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</si>
  <si>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</si>
  <si>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</si>
  <si>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</si>
  <si>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</si>
  <si>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</si>
  <si>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</si>
  <si>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</si>
  <si>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</si>
  <si>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</si>
  <si>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</si>
  <si>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</si>
  <si>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</si>
  <si>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</si>
  <si>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</si>
  <si>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</si>
  <si>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</si>
  <si>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</si>
  <si>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</si>
  <si>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</si>
  <si>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</si>
  <si>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</si>
  <si>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</si>
  <si>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</si>
  <si>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</si>
  <si>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</si>
  <si>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</si>
  <si>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</si>
  <si>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</si>
  <si>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</si>
  <si>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</si>
  <si>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</si>
  <si>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</si>
  <si>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</si>
  <si>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</si>
  <si>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</si>
  <si>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</si>
  <si>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</si>
  <si>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</si>
  <si>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</si>
  <si>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</si>
  <si>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</si>
  <si>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</si>
  <si>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</si>
  <si>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</si>
  <si>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</si>
  <si>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</si>
  <si>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</si>
  <si>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</si>
  <si>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</si>
  <si>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</si>
  <si>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</si>
  <si>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</si>
  <si>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</si>
  <si>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</si>
  <si>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</si>
  <si>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</si>
  <si>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</si>
  <si>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</si>
  <si>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</si>
  <si>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</si>
  <si>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</si>
  <si>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</si>
  <si>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</si>
  <si>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</si>
  <si>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</si>
  <si>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</si>
  <si>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</si>
  <si>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</si>
  <si>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</si>
  <si>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</si>
  <si>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</si>
  <si>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</si>
  <si>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</si>
  <si>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</si>
  <si>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</si>
  <si>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</si>
  <si>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</si>
  <si>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</si>
  <si>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</si>
  <si>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</si>
  <si>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</si>
  <si>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</si>
  <si>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</si>
  <si>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</si>
  <si>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</si>
  <si>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</si>
  <si>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</si>
  <si>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</si>
  <si>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</si>
  <si>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</si>
  <si>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</si>
  <si>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</si>
  <si>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</si>
  <si>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</si>
  <si>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</si>
  <si>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</si>
  <si>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</si>
  <si>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</si>
  <si>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</si>
  <si>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</si>
  <si>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</si>
  <si>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</si>
  <si>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</si>
  <si>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</si>
  <si>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</si>
  <si>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</si>
  <si>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</si>
  <si>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</si>
  <si>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</si>
  <si>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</si>
  <si>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</si>
  <si>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</si>
  <si>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</si>
  <si>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</si>
  <si>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</si>
  <si>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</si>
  <si>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</si>
  <si>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</si>
  <si>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</si>
  <si>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</si>
  <si>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</si>
  <si>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</si>
  <si>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</si>
  <si>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</si>
  <si>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</si>
  <si>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</si>
  <si>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</si>
  <si>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</si>
  <si>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</si>
  <si>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</si>
  <si>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</si>
  <si>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</si>
  <si>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</si>
  <si>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</si>
  <si>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</si>
  <si>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</si>
  <si>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</si>
  <si>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</si>
  <si>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</si>
  <si>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</si>
  <si>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</si>
  <si>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</si>
  <si>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</si>
  <si>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</si>
  <si>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</si>
  <si>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</si>
  <si>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</si>
  <si>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</si>
  <si>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</si>
  <si>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</si>
  <si>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</si>
  <si>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</si>
  <si>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</si>
  <si>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</si>
  <si>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</si>
  <si>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</si>
  <si>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</si>
  <si>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</si>
  <si>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</si>
  <si>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</si>
  <si>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</si>
  <si>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</si>
  <si>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</si>
  <si>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</si>
  <si>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</si>
  <si>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</si>
  <si>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</si>
  <si>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</si>
  <si>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</si>
  <si>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</si>
  <si>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</si>
  <si>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</si>
  <si>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</si>
  <si>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</si>
  <si>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</si>
  <si>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</si>
  <si>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</si>
  <si>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</si>
  <si>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</si>
  <si>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</si>
  <si>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</si>
  <si>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</si>
  <si>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</si>
  <si>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</si>
  <si>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</si>
  <si>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</si>
  <si>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</si>
  <si>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</si>
  <si>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</si>
  <si>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</si>
  <si>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</si>
  <si>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</si>
  <si>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</si>
  <si>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</si>
  <si>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</si>
  <si>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</si>
  <si>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</si>
  <si>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</si>
  <si>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</si>
  <si>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</si>
  <si>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</si>
  <si>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</si>
  <si>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</si>
  <si>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</si>
  <si>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</si>
  <si>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</si>
  <si>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</si>
  <si>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</si>
  <si>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</si>
  <si>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</si>
  <si>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</si>
  <si>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</si>
  <si>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</si>
  <si>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</si>
  <si>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</si>
  <si>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</si>
  <si>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</si>
  <si>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</si>
  <si>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</si>
  <si>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</si>
  <si>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</si>
  <si>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</si>
  <si>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</si>
  <si>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</si>
  <si>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</si>
  <si>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</si>
  <si>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</si>
  <si>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</si>
  <si>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</si>
  <si>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</si>
  <si>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</si>
  <si>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</si>
  <si>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</si>
  <si>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</si>
  <si>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</si>
  <si>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</si>
  <si>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</si>
  <si>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</si>
  <si>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</si>
  <si>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</si>
  <si>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</si>
  <si>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</si>
  <si>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</si>
  <si>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</si>
  <si>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</si>
  <si>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</si>
  <si>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</si>
  <si>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</si>
  <si>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</si>
  <si>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</si>
  <si>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</si>
  <si>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</si>
  <si>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</si>
  <si>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</si>
  <si>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</si>
  <si>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</si>
  <si>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</si>
  <si>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</si>
  <si>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</si>
  <si>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</si>
  <si>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</si>
  <si>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</si>
  <si>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</si>
  <si>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</si>
  <si>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</si>
  <si>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</si>
  <si>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</si>
  <si>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</si>
  <si>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</si>
  <si>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</si>
  <si>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</si>
  <si>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</si>
  <si>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</si>
  <si>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</si>
  <si>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</si>
  <si>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</si>
  <si>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</si>
  <si>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</si>
  <si>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</si>
  <si>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</si>
  <si>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</si>
  <si>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</si>
  <si>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</si>
  <si>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</si>
  <si>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</si>
  <si>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</si>
  <si>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</si>
  <si>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</si>
  <si>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</si>
  <si>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</si>
  <si>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</si>
  <si>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</si>
  <si>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</si>
  <si>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</si>
  <si>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</si>
  <si>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</si>
  <si>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</si>
  <si>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</si>
  <si>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</si>
  <si>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</si>
  <si>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</si>
  <si>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</si>
  <si>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</si>
  <si>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</si>
  <si>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</si>
  <si>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</si>
  <si>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</si>
  <si>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</si>
  <si>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</si>
  <si>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</si>
  <si>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</si>
  <si>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</si>
  <si>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</si>
  <si>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</si>
  <si>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</si>
  <si>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</si>
  <si>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</si>
  <si>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</si>
  <si>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</si>
  <si>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</si>
  <si>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</si>
  <si>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</si>
  <si>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</si>
  <si>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</si>
  <si>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</si>
  <si>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</si>
  <si>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</si>
  <si>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</si>
  <si>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</si>
  <si>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</si>
  <si>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</si>
  <si>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</si>
  <si>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</si>
  <si>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</si>
  <si>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</si>
  <si>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</si>
  <si>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</si>
  <si>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</si>
  <si>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</si>
  <si>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</si>
  <si>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</si>
  <si>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</si>
  <si>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</si>
  <si>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</si>
  <si>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</si>
  <si>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</si>
  <si>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</si>
  <si>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</si>
  <si>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</si>
  <si>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</si>
  <si>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</si>
  <si>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</si>
  <si>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</si>
  <si>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</si>
  <si>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</si>
  <si>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</si>
  <si>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</si>
  <si>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</si>
  <si>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</si>
  <si>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</si>
  <si>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</si>
  <si>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</si>
  <si>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</si>
  <si>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</si>
  <si>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</si>
  <si>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</si>
  <si>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</si>
  <si>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</si>
  <si>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</si>
  <si>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</si>
  <si>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</si>
  <si>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</si>
  <si>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</si>
  <si>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</si>
  <si>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</si>
  <si>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</si>
  <si>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</si>
  <si>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</si>
  <si>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</si>
  <si>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</si>
  <si>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</si>
  <si>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</si>
  <si>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</si>
  <si>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</si>
  <si>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</si>
  <si>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</si>
  <si>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</si>
  <si>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</si>
  <si>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</si>
  <si>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</si>
  <si>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</si>
  <si>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</si>
  <si>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</si>
  <si>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</si>
  <si>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</si>
  <si>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</si>
  <si>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</si>
  <si>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</si>
  <si>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</si>
  <si>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</si>
  <si>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</si>
  <si>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</si>
  <si>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</si>
  <si>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</si>
  <si>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</si>
  <si>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</si>
  <si>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</si>
  <si>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</si>
  <si>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</si>
  <si>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</si>
  <si>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</si>
  <si>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</si>
  <si>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</si>
  <si>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</si>
  <si>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</si>
  <si>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</si>
  <si>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</si>
  <si>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</si>
  <si>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</si>
  <si>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</si>
  <si>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</si>
  <si>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</si>
  <si>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</si>
  <si>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</si>
  <si>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</si>
  <si>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</si>
  <si>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</si>
  <si>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</si>
  <si>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</si>
  <si>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</si>
  <si>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</si>
  <si>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</si>
  <si>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</si>
  <si>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</si>
  <si>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</si>
  <si>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</si>
  <si>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</si>
  <si>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</si>
  <si>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</si>
  <si>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</si>
  <si>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</si>
  <si>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</si>
  <si>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</si>
  <si>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</si>
  <si>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</si>
  <si>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</si>
  <si>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</si>
  <si>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</si>
  <si>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</si>
  <si>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</si>
  <si>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</si>
  <si>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</si>
  <si>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</si>
  <si>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</si>
  <si>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</si>
  <si>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</si>
  <si>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</si>
  <si>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</si>
  <si>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</si>
  <si>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</si>
  <si>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</si>
  <si>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</si>
  <si>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</si>
  <si>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</si>
  <si>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</si>
  <si>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</si>
  <si>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</si>
  <si>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</si>
  <si>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</si>
  <si>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</si>
  <si>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</si>
  <si>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</si>
  <si>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</si>
  <si>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</si>
  <si>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</si>
  <si>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</si>
  <si>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</si>
  <si>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</si>
  <si>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</si>
  <si>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</si>
  <si>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</si>
  <si>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</si>
  <si>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</si>
  <si>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</si>
  <si>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</si>
  <si>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</si>
  <si>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</si>
  <si>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</si>
  <si>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</si>
  <si>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</si>
  <si>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</si>
  <si>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</si>
  <si>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</si>
  <si>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</si>
  <si>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</si>
  <si>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</si>
  <si>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</si>
  <si>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</si>
  <si>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</si>
  <si>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</si>
  <si>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</si>
  <si>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</si>
  <si>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</si>
  <si>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</si>
  <si>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</si>
  <si>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</si>
  <si>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</si>
  <si>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</si>
  <si>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</si>
  <si>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</si>
  <si>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</si>
  <si>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</si>
  <si>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</si>
  <si>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</si>
  <si>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</si>
  <si>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</si>
  <si>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</si>
  <si>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</si>
  <si>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</si>
  <si>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</si>
  <si>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</si>
  <si>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</si>
  <si>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</si>
  <si>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</si>
  <si>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</si>
  <si>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</si>
  <si>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</si>
  <si>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</si>
  <si>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</si>
  <si>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</si>
  <si>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</si>
  <si>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</si>
  <si>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</si>
  <si>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</si>
  <si>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</si>
  <si>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</si>
  <si>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</si>
  <si>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</si>
  <si>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</si>
  <si>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</si>
  <si>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</si>
  <si>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</si>
  <si>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</si>
  <si>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</si>
  <si>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</si>
  <si>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</si>
  <si>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</si>
  <si>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</si>
  <si>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</si>
  <si>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</si>
  <si>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</si>
  <si>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</si>
  <si>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</si>
  <si>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</si>
  <si>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</si>
  <si>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</si>
  <si>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</si>
  <si>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</si>
  <si>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</si>
  <si>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</si>
  <si>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</si>
  <si>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</si>
  <si>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</si>
  <si>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</si>
  <si>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</si>
  <si>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</si>
  <si>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</si>
  <si>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</si>
  <si>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</si>
  <si>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</si>
  <si>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</si>
  <si>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</si>
  <si>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</si>
  <si>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</si>
  <si>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</si>
  <si>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</si>
  <si>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</si>
  <si>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</si>
  <si>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</si>
  <si>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</si>
  <si>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</si>
  <si>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</si>
  <si>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</si>
  <si>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</si>
  <si>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</si>
  <si>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</si>
  <si>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</si>
  <si>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</si>
  <si>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</si>
  <si>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</si>
  <si>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</si>
  <si>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</si>
  <si>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</si>
  <si>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</si>
  <si>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</si>
  <si>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</si>
  <si>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</si>
  <si>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</si>
  <si>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</si>
  <si>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</si>
  <si>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</si>
  <si>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</si>
  <si>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</si>
  <si>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</si>
  <si>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</si>
  <si>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</si>
  <si>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</si>
  <si>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</si>
  <si>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</si>
  <si>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</si>
  <si>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</si>
  <si>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</si>
  <si>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</si>
  <si>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</si>
  <si>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</si>
  <si>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</si>
  <si>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</si>
  <si>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</si>
  <si>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</si>
  <si>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</si>
  <si>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</si>
  <si>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</si>
  <si>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</si>
  <si>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</si>
  <si>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</si>
  <si>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</si>
  <si>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</si>
  <si>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</si>
  <si>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</si>
  <si>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</si>
  <si>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</si>
  <si>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</si>
  <si>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</si>
  <si>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</si>
  <si>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</si>
  <si>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</si>
  <si>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</si>
  <si>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</si>
  <si>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</si>
  <si>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</si>
  <si>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</si>
  <si>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</si>
  <si>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</si>
  <si>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</si>
  <si>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</si>
  <si>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</si>
  <si>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</si>
  <si>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</si>
  <si>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</si>
  <si>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</si>
  <si>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</si>
  <si>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</si>
  <si>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</si>
  <si>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</si>
  <si>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</si>
  <si>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</si>
  <si>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</si>
  <si>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</si>
  <si>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</si>
  <si>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</si>
  <si>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</si>
  <si>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</si>
  <si>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</si>
  <si>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</si>
  <si>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</si>
  <si>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</si>
  <si>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</si>
  <si>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</si>
  <si>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</si>
  <si>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</si>
  <si>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</si>
  <si>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</si>
  <si>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</si>
  <si>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</si>
  <si>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</si>
  <si>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</si>
  <si>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</si>
  <si>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</si>
  <si>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</si>
  <si>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</si>
  <si>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</si>
  <si>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</si>
  <si>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</si>
  <si>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</si>
  <si>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</si>
  <si>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</si>
  <si>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</si>
  <si>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</si>
  <si>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</si>
  <si>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</si>
  <si>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</si>
  <si>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</si>
  <si>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</si>
  <si>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</si>
  <si>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</si>
  <si>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</si>
  <si>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</si>
  <si>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</si>
  <si>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</si>
  <si>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</si>
  <si>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</si>
  <si>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</si>
  <si>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</si>
  <si>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</si>
  <si>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</si>
  <si>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</si>
  <si>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</si>
  <si>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</si>
  <si>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</si>
  <si>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</si>
  <si>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</si>
  <si>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</si>
  <si>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</si>
  <si>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</si>
  <si>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</si>
  <si>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</si>
  <si>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</si>
  <si>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</si>
  <si>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</si>
  <si>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</si>
  <si>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</si>
  <si>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</si>
  <si>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</si>
  <si>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</si>
  <si>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</si>
  <si>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</si>
  <si>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</si>
  <si>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</si>
  <si>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</si>
  <si>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</si>
  <si>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</si>
  <si>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</si>
  <si>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</si>
  <si>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</si>
  <si>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</si>
  <si>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</si>
  <si>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</si>
  <si>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</si>
  <si>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</si>
  <si>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</si>
  <si>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</si>
  <si>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</si>
  <si>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</si>
  <si>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</si>
  <si>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</si>
  <si>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</si>
  <si>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</si>
  <si>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</si>
  <si>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</si>
  <si>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</si>
  <si>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</si>
  <si>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</si>
  <si>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</si>
  <si>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</si>
  <si>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</si>
  <si>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</si>
  <si>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</si>
  <si>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</si>
  <si>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</si>
  <si>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</si>
  <si>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</si>
  <si>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</si>
  <si>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</si>
  <si>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</si>
  <si>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</si>
  <si>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</si>
  <si>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</si>
  <si>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</si>
  <si>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</si>
  <si>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</si>
  <si>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</si>
  <si>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</si>
  <si>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</si>
  <si>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</si>
  <si>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</si>
  <si>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</si>
  <si>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</si>
  <si>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</si>
  <si>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</si>
  <si>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</si>
  <si>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</si>
  <si>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</si>
  <si>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</si>
  <si>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</si>
  <si>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</si>
  <si>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</si>
  <si>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</si>
  <si>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</si>
  <si>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</si>
  <si>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</si>
  <si>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</si>
  <si>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</si>
  <si>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</si>
  <si>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</si>
  <si>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</si>
  <si>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</si>
  <si>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</si>
  <si>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</si>
  <si>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</si>
  <si>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</si>
  <si>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</si>
  <si>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</si>
  <si>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</si>
  <si>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</si>
  <si>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</si>
  <si>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</si>
  <si>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</si>
  <si>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</si>
  <si>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</si>
  <si>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</si>
  <si>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</si>
  <si>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</si>
  <si>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</si>
  <si>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</si>
  <si>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</si>
  <si>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</si>
  <si>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</si>
  <si>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</si>
  <si>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</si>
  <si>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</si>
  <si>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</si>
  <si>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</si>
  <si>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</si>
  <si>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</si>
  <si>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</si>
  <si>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</si>
  <si>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</si>
  <si>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</si>
  <si>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</si>
  <si>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</si>
  <si>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</si>
  <si>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</si>
  <si>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</si>
  <si>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</si>
  <si>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</si>
  <si>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</si>
  <si>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</si>
  <si>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</si>
  <si>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</si>
  <si>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</si>
  <si>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</si>
  <si>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</si>
  <si>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</si>
  <si>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</si>
  <si>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</si>
  <si>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</si>
  <si>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</si>
  <si>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</si>
  <si>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</si>
  <si>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</si>
  <si>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</si>
  <si>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</si>
  <si>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</si>
  <si>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</si>
  <si>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</si>
  <si>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</si>
  <si>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</si>
  <si>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</si>
  <si>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</si>
  <si>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</si>
  <si>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</si>
  <si>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</si>
  <si>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</si>
  <si>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</si>
  <si>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</si>
  <si>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</si>
  <si>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</si>
  <si>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</si>
  <si>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</si>
  <si>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</si>
  <si>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</si>
  <si>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</si>
  <si>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</si>
  <si>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</si>
  <si>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</si>
  <si>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</si>
  <si>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</si>
  <si>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</si>
  <si>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</si>
  <si>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</si>
  <si>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</si>
  <si>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</si>
  <si>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</si>
  <si>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</si>
  <si>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</si>
  <si>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</si>
  <si>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</si>
  <si>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</si>
  <si>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</si>
  <si>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</si>
  <si>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</si>
  <si>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</si>
  <si>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</si>
  <si>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</si>
  <si>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</si>
  <si>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</si>
  <si>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</si>
  <si>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</si>
  <si>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</si>
  <si>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</si>
  <si>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</si>
  <si>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</si>
  <si>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</si>
  <si>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</si>
  <si>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</si>
  <si>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</si>
  <si>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</si>
  <si>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</si>
  <si>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</si>
  <si>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</si>
  <si>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</si>
  <si>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</si>
  <si>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</si>
  <si>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</si>
  <si>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</si>
  <si>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</si>
  <si>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</si>
  <si>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</si>
  <si>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</si>
  <si>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</si>
  <si>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</si>
  <si>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</si>
  <si>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</si>
  <si>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</si>
  <si>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</si>
  <si>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</si>
  <si>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</si>
  <si>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</si>
  <si>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</si>
  <si>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</si>
  <si>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</si>
  <si>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</si>
  <si>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</si>
  <si>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</si>
  <si>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</si>
  <si>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</si>
  <si>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</si>
  <si>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</si>
  <si>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</si>
  <si>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</si>
  <si>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</si>
  <si>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</si>
  <si>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</si>
  <si>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</si>
  <si>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</si>
  <si>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</si>
  <si>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</si>
  <si>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</si>
  <si>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</si>
  <si>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</si>
  <si>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</si>
  <si>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</si>
  <si>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</si>
  <si>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</si>
  <si>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</si>
  <si>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</si>
  <si>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</si>
  <si>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</si>
  <si>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</si>
  <si>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</si>
  <si>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</si>
  <si>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</si>
  <si>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</si>
  <si>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</si>
  <si>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</si>
  <si>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</si>
  <si>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</si>
  <si>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</si>
  <si>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</si>
  <si>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</si>
  <si>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</si>
  <si>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</si>
  <si>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</si>
  <si>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</si>
  <si>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</si>
  <si>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</si>
  <si>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</si>
  <si>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</si>
  <si>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</si>
  <si>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</si>
  <si>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</si>
  <si>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</si>
  <si>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</si>
  <si>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</si>
  <si>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</si>
  <si>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</si>
  <si>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</si>
  <si>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</si>
  <si>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</si>
  <si>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</si>
  <si>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</si>
  <si>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</si>
  <si>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</si>
  <si>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</si>
  <si>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</si>
  <si>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</si>
  <si>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</si>
  <si>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</si>
  <si>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</si>
  <si>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</si>
  <si>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</si>
  <si>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</si>
  <si>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</si>
  <si>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</si>
  <si>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</si>
  <si>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</si>
  <si>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</si>
  <si>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</si>
  <si>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</si>
  <si>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</si>
  <si>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</si>
  <si>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</si>
  <si>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</si>
  <si>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</si>
  <si>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</si>
  <si>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</si>
  <si>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</si>
  <si>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</si>
  <si>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</si>
  <si>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</si>
  <si>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</si>
  <si>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</si>
  <si>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</si>
  <si>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</si>
  <si>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</si>
  <si>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</si>
  <si>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</si>
  <si>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</si>
  <si>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</si>
  <si>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</si>
  <si>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</si>
  <si>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</si>
  <si>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</si>
  <si>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</si>
  <si>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</si>
  <si>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</si>
  <si>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</si>
  <si>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</si>
  <si>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</si>
  <si>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</si>
  <si>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</si>
  <si>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</si>
  <si>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</si>
  <si>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</si>
  <si>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</si>
  <si>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</si>
  <si>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</si>
  <si>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</si>
  <si>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</si>
  <si>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</si>
  <si>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</si>
  <si>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</si>
  <si>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</si>
  <si>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</si>
  <si>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</si>
  <si>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</si>
  <si>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</si>
  <si>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</si>
  <si>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</si>
  <si>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</si>
  <si>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</si>
  <si>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</si>
  <si>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</si>
  <si>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</si>
  <si>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</si>
  <si>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</si>
  <si>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</si>
  <si>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</si>
  <si>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</si>
  <si>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</si>
  <si>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</si>
  <si>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</si>
  <si>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</si>
  <si>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</si>
  <si>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</si>
  <si>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</si>
  <si>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</si>
  <si>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</si>
  <si>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</si>
  <si>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</si>
  <si>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</si>
  <si>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</si>
  <si>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</si>
  <si>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</si>
  <si>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</si>
  <si>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</si>
  <si>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</si>
  <si>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</si>
  <si>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</si>
  <si>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</si>
  <si>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</si>
  <si>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</si>
  <si>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</si>
  <si>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</si>
  <si>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</si>
  <si>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</si>
  <si>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</si>
  <si>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</si>
  <si>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</si>
  <si>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</si>
  <si>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</si>
  <si>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</si>
  <si>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</si>
  <si>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</si>
  <si>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</si>
  <si>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</si>
  <si>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</si>
  <si>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</si>
  <si>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</si>
  <si>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</si>
  <si>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</si>
  <si>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</si>
  <si>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</si>
  <si>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</si>
  <si>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</si>
  <si>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</si>
  <si>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</si>
  <si>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</si>
  <si>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</si>
  <si>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</si>
  <si>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</si>
  <si>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</si>
  <si>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</si>
  <si>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</si>
  <si>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</si>
  <si>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</si>
  <si>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</si>
  <si>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</si>
  <si>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</si>
  <si>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</si>
  <si>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</si>
  <si>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</si>
  <si>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</si>
  <si>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</si>
  <si>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</si>
  <si>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</si>
  <si>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</si>
  <si>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</si>
  <si>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</si>
  <si>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</si>
  <si>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</si>
  <si>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</si>
  <si>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</si>
  <si>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</si>
  <si>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</si>
  <si>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</si>
  <si>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</si>
  <si>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</si>
  <si>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</si>
  <si>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</si>
  <si>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</si>
  <si>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</si>
  <si>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</si>
  <si>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</si>
  <si>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</si>
  <si>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</si>
  <si>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</si>
  <si>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</si>
  <si>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</si>
  <si>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</si>
  <si>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</si>
  <si>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</si>
  <si>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</si>
  <si>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</si>
  <si>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</si>
  <si>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</si>
  <si>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</si>
  <si>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</si>
  <si>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</si>
  <si>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</si>
  <si>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</si>
  <si>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</si>
  <si>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</si>
  <si>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</si>
  <si>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</si>
  <si>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</si>
  <si>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</si>
  <si>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</si>
  <si>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</si>
  <si>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</si>
  <si>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</si>
  <si>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</si>
  <si>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</si>
  <si>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</si>
  <si>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</si>
  <si>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</si>
  <si>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</si>
  <si>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</si>
  <si>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</si>
  <si>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</si>
  <si>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</si>
  <si>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</si>
  <si>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</si>
  <si>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</si>
  <si>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</si>
  <si>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</si>
  <si>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</si>
  <si>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</si>
  <si>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</si>
  <si>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</si>
  <si>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</si>
  <si>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</si>
  <si>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</si>
  <si>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</si>
  <si>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</si>
  <si>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</si>
  <si>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</si>
  <si>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</si>
  <si>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</si>
  <si>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</si>
  <si>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</si>
  <si>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</si>
  <si>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</si>
  <si>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</si>
  <si>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</si>
  <si>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</si>
  <si>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</si>
  <si>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</si>
  <si>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</si>
  <si>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</si>
  <si>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</si>
  <si>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</si>
  <si>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</si>
  <si>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</si>
  <si>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</si>
  <si>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</si>
  <si>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</si>
  <si>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</si>
  <si>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</si>
  <si>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</si>
  <si>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</si>
  <si>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</si>
  <si>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</si>
  <si>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</si>
  <si>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</si>
  <si>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</si>
  <si>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</si>
  <si>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</si>
  <si>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</si>
  <si>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</si>
  <si>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</si>
  <si>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</si>
  <si>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</si>
  <si>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</si>
  <si>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</si>
  <si>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</si>
  <si>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</si>
  <si>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</si>
  <si>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</si>
  <si>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</si>
  <si>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</si>
  <si>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</si>
  <si>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</si>
  <si>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</si>
  <si>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</si>
  <si>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</si>
  <si>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</si>
  <si>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</si>
  <si>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</si>
  <si>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</si>
  <si>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</si>
  <si>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</si>
  <si>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</si>
  <si>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</si>
  <si>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</si>
  <si>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</si>
  <si>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</si>
  <si>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</si>
  <si>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</si>
  <si>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</si>
  <si>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</si>
  <si>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</si>
  <si>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</si>
  <si>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</si>
  <si>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</si>
  <si>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</si>
  <si>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</si>
  <si>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</si>
  <si>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</si>
  <si>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</si>
  <si>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</si>
  <si>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</si>
  <si>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</si>
  <si>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</si>
  <si>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</si>
  <si>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</si>
  <si>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</si>
  <si>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</si>
  <si>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</si>
  <si>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</si>
  <si>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</si>
  <si>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</si>
  <si>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</si>
  <si>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</si>
  <si>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</si>
  <si>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</si>
  <si>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</si>
  <si>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</si>
  <si>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</si>
  <si>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</si>
  <si>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</si>
  <si>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</si>
  <si>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</si>
  <si>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</si>
  <si>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</si>
  <si>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</si>
  <si>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</si>
  <si>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</si>
  <si>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</si>
  <si>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</si>
  <si>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</si>
  <si>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</si>
  <si>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</si>
  <si>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</si>
  <si>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</si>
  <si>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</si>
  <si>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</si>
  <si>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</si>
  <si>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</si>
  <si>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</si>
  <si>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</si>
  <si>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</si>
  <si>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</si>
  <si>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</si>
  <si>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</si>
  <si>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</si>
  <si>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</si>
  <si>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</si>
  <si>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</si>
  <si>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</si>
  <si>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</si>
  <si>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</si>
  <si>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</si>
  <si>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</si>
  <si>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</si>
  <si>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</si>
  <si>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</si>
  <si>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</si>
  <si>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</si>
  <si>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</si>
  <si>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</si>
  <si>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</si>
  <si>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</si>
  <si>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</si>
  <si>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</si>
  <si>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</si>
  <si>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</si>
  <si>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</si>
  <si>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</si>
  <si>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</si>
  <si>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</si>
  <si>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</si>
  <si>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</si>
  <si>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</si>
  <si>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</si>
  <si>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</si>
  <si>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</si>
  <si>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</si>
  <si>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</si>
  <si>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</si>
  <si>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</si>
  <si>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</si>
  <si>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</si>
  <si>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</si>
  <si>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</si>
  <si>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</si>
  <si>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</si>
  <si>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</si>
  <si>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</si>
  <si>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</si>
  <si>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</si>
  <si>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</si>
  <si>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</si>
  <si>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</si>
  <si>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</si>
  <si>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</si>
  <si>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</si>
  <si>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</si>
  <si>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</si>
  <si>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</si>
  <si>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</si>
  <si>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</si>
  <si>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</si>
  <si>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</si>
  <si>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</si>
  <si>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</si>
  <si>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</si>
  <si>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</si>
  <si>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</si>
  <si>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</si>
  <si>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</si>
  <si>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</si>
  <si>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</si>
  <si>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</si>
  <si>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</si>
  <si>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</si>
  <si>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</si>
  <si>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</si>
  <si>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</si>
  <si>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</si>
  <si>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</si>
  <si>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</si>
  <si>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</si>
  <si>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</si>
  <si>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</si>
  <si>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</si>
  <si>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</si>
  <si>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</si>
  <si>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</si>
  <si>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</si>
  <si>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</si>
  <si>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</si>
  <si>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</si>
  <si>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</si>
  <si>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</si>
  <si>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</si>
  <si>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</si>
  <si>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</si>
  <si>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</si>
  <si>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</si>
  <si>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</si>
  <si>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</si>
  <si>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</si>
  <si>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</si>
  <si>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</si>
  <si>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</si>
  <si>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</si>
  <si>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</si>
  <si>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</si>
  <si>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</si>
  <si>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</si>
  <si>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</si>
  <si>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</si>
  <si>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</si>
  <si>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</si>
  <si>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</si>
  <si>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</si>
  <si>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</si>
  <si>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</si>
  <si>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</si>
  <si>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</si>
  <si>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</si>
  <si>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</si>
  <si>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</si>
  <si>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</si>
  <si>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</si>
  <si>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</si>
  <si>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</si>
  <si>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</si>
  <si>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</si>
  <si>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</si>
  <si>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</si>
  <si>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</si>
  <si>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</si>
  <si>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</si>
  <si>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</si>
  <si>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</si>
  <si>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</si>
  <si>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</si>
  <si>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</si>
  <si>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</si>
  <si>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</si>
  <si>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</si>
  <si>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</si>
  <si>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</si>
  <si>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</si>
  <si>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</si>
  <si>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</si>
  <si>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</si>
  <si>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</si>
  <si>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</si>
  <si>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</si>
  <si>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</si>
  <si>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</si>
  <si>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</si>
  <si>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</si>
  <si>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</si>
  <si>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</si>
  <si>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</si>
  <si>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</si>
  <si>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</si>
  <si>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</si>
  <si>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</si>
  <si>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</si>
  <si>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</si>
  <si>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</si>
  <si>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</si>
  <si>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</si>
  <si>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</si>
  <si>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</si>
  <si>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</si>
  <si>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</si>
  <si>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</si>
  <si>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</si>
  <si>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</si>
  <si>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</si>
  <si>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</si>
  <si>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</si>
  <si>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</si>
  <si>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</si>
  <si>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</si>
  <si>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</si>
  <si>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</si>
  <si>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</si>
  <si>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</si>
  <si>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</si>
  <si>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</si>
  <si>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</si>
  <si>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</si>
  <si>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</si>
  <si>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</si>
  <si>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</si>
  <si>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</si>
  <si>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</si>
  <si>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</si>
  <si>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</si>
  <si>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</si>
  <si>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</si>
  <si>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</si>
  <si>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</si>
  <si>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</si>
  <si>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</si>
  <si>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</si>
  <si>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</si>
  <si>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</si>
  <si>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</si>
  <si>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</si>
  <si>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</si>
  <si>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</si>
  <si>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</si>
  <si>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</si>
  <si>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</si>
  <si>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</si>
  <si>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</si>
  <si>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</si>
  <si>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</si>
  <si>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</si>
  <si>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</si>
  <si>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</si>
  <si>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</si>
  <si>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</si>
  <si>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</si>
  <si>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</si>
  <si>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</si>
  <si>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</si>
  <si>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</si>
  <si>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</si>
  <si>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</si>
  <si>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</si>
  <si>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</si>
  <si>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</si>
  <si>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</si>
  <si>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</si>
  <si>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</si>
  <si>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</si>
  <si>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</si>
  <si>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</si>
  <si>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</si>
  <si>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</si>
  <si>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</si>
  <si>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</si>
  <si>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</si>
  <si>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</si>
  <si>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</si>
  <si>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</si>
  <si>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</si>
  <si>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</si>
  <si>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</si>
  <si>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</si>
  <si>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</si>
  <si>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</si>
  <si>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</si>
  <si>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</si>
  <si>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</si>
  <si>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</si>
  <si>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</si>
  <si>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</si>
  <si>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</si>
  <si>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</si>
  <si>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</si>
  <si>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</si>
  <si>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</si>
  <si>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</si>
  <si>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</si>
  <si>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</si>
  <si>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</si>
  <si>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</si>
  <si>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</si>
  <si>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</si>
  <si>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</si>
  <si>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</si>
  <si>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</si>
  <si>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</si>
  <si>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</si>
  <si>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</si>
  <si>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</si>
  <si>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</si>
  <si>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</si>
  <si>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</si>
  <si>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</si>
  <si>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</si>
  <si>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</si>
  <si>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</si>
  <si>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</si>
  <si>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</si>
  <si>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</si>
  <si>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</si>
  <si>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</si>
  <si>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</si>
  <si>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</si>
  <si>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</si>
  <si>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</si>
  <si>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</si>
  <si>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</si>
  <si>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</si>
  <si>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</si>
  <si>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</si>
  <si>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</si>
  <si>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</si>
  <si>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</si>
  <si>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</si>
  <si>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</si>
  <si>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</si>
  <si>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</si>
  <si>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</si>
  <si>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</si>
  <si>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</si>
  <si>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</si>
  <si>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</si>
  <si>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</si>
  <si>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</si>
  <si>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</si>
  <si>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</si>
  <si>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</si>
  <si>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</si>
  <si>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</si>
  <si>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</si>
  <si>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</si>
  <si>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</si>
  <si>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</si>
  <si>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</si>
  <si>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</si>
  <si>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</si>
  <si>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</si>
  <si>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</si>
  <si>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</si>
  <si>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</si>
  <si>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</si>
  <si>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</si>
  <si>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</si>
  <si>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</si>
  <si>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</si>
  <si>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</si>
  <si>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</si>
  <si>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</si>
  <si>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</si>
  <si>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</si>
  <si>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</si>
  <si>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</si>
  <si>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</si>
  <si>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</si>
  <si>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</si>
  <si>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</si>
  <si>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</si>
  <si>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</si>
  <si>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</si>
  <si>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</si>
  <si>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</si>
  <si>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</si>
  <si>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</si>
  <si>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</si>
  <si>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</si>
  <si>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</si>
  <si>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</si>
  <si>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</si>
  <si>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</si>
  <si>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</si>
  <si>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</si>
  <si>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</si>
  <si>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</si>
  <si>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</si>
  <si>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</si>
  <si>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</si>
  <si>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</si>
  <si>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</si>
  <si>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</si>
  <si>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</si>
  <si>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</si>
  <si>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</si>
  <si>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</si>
  <si>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</si>
  <si>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</si>
  <si>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</si>
  <si>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</si>
  <si>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</si>
  <si>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</si>
  <si>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</si>
  <si>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</si>
  <si>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</si>
  <si>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</si>
  <si>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</si>
  <si>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</si>
  <si>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</si>
  <si>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</si>
  <si>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</si>
  <si>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</si>
  <si>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</si>
  <si>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</si>
  <si>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</si>
  <si>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</si>
  <si>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</si>
  <si>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</si>
  <si>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</si>
  <si>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</si>
  <si>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</si>
  <si>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</si>
  <si>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</si>
  <si>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</si>
  <si>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</si>
  <si>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</si>
  <si>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</si>
  <si>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</si>
  <si>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</si>
  <si>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</si>
  <si>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</si>
  <si>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</si>
  <si>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</si>
  <si>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</si>
  <si>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</si>
  <si>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</si>
  <si>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</si>
  <si>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</si>
  <si>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</si>
  <si>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</si>
  <si>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</si>
  <si>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</si>
  <si>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</si>
  <si>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</si>
  <si>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</si>
  <si>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</si>
  <si>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</si>
  <si>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</si>
  <si>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</si>
  <si>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</si>
  <si>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</si>
  <si>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</si>
  <si>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</si>
  <si>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</si>
  <si>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</si>
  <si>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</si>
  <si>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</si>
  <si>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</si>
  <si>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</si>
  <si>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</si>
  <si>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</si>
  <si>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</si>
  <si>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</si>
  <si>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</si>
  <si>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</si>
  <si>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</si>
  <si>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</si>
  <si>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</si>
  <si>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</si>
  <si>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</si>
  <si>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</si>
  <si>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</si>
  <si>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</si>
  <si>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</si>
  <si>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</si>
  <si>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</si>
  <si>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</si>
  <si>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</si>
  <si>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</si>
  <si>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</si>
  <si>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</si>
  <si>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</si>
  <si>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</si>
  <si>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</si>
  <si>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</si>
  <si>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</si>
  <si>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</si>
  <si>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</si>
  <si>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</si>
  <si>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</si>
  <si>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</si>
  <si>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</si>
  <si>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</si>
  <si>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</si>
  <si>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</si>
  <si>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</si>
  <si>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</si>
  <si>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</si>
  <si>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</si>
  <si>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</si>
  <si>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</si>
  <si>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</si>
  <si>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</si>
  <si>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</si>
  <si>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</si>
  <si>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</si>
  <si>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</si>
  <si>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</si>
  <si>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</si>
  <si>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</si>
  <si>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</si>
  <si>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</si>
  <si>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</si>
  <si>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</si>
  <si>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</si>
  <si>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</si>
  <si>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</si>
  <si>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</si>
  <si>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</si>
  <si>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</si>
  <si>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</si>
  <si>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</si>
  <si>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</si>
  <si>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</si>
  <si>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</si>
  <si>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</si>
  <si>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</si>
  <si>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</si>
  <si>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</si>
  <si>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</si>
  <si>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</si>
  <si>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</si>
  <si>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</si>
  <si>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</si>
  <si>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</si>
  <si>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</si>
  <si>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</si>
  <si>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</si>
  <si>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</si>
  <si>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</si>
  <si>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</si>
  <si>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</si>
  <si>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</si>
  <si>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</si>
  <si>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</si>
  <si>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</si>
  <si>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</si>
  <si>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</si>
  <si>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</si>
  <si>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</si>
  <si>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</si>
  <si>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</si>
  <si>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</si>
  <si>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</si>
  <si>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</si>
  <si>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</si>
  <si>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</si>
  <si>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</si>
  <si>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</si>
  <si>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</si>
  <si>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</si>
  <si>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</si>
  <si>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</si>
  <si>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</si>
  <si>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</si>
  <si>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</si>
  <si>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</si>
  <si>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</si>
  <si>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</si>
  <si>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</si>
  <si>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</si>
  <si>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</si>
  <si>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</si>
  <si>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</si>
  <si>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</si>
  <si>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</si>
  <si>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</si>
  <si>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</si>
  <si>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</si>
  <si>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</si>
  <si>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</si>
  <si>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</si>
  <si>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</si>
  <si>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</si>
  <si>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</si>
  <si>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</si>
  <si>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</si>
  <si>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</si>
  <si>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</si>
  <si>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</si>
  <si>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</si>
  <si>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</si>
  <si>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</si>
  <si>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</si>
  <si>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</si>
  <si>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</si>
  <si>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</si>
  <si>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</si>
  <si>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</si>
  <si>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</si>
  <si>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</si>
  <si>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</si>
  <si>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</si>
  <si>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</si>
  <si>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</si>
  <si>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</si>
  <si>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</si>
  <si>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</si>
  <si>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</si>
  <si>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</si>
  <si>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</si>
  <si>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</si>
  <si>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</si>
  <si>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</si>
  <si>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</si>
  <si>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</si>
  <si>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</si>
  <si>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</si>
  <si>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</si>
  <si>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</si>
  <si>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</si>
  <si>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</si>
  <si>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</si>
  <si>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</si>
  <si>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</si>
  <si>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</si>
  <si>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</si>
  <si>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</si>
  <si>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</si>
  <si>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</si>
  <si>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</si>
  <si>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</si>
  <si>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</si>
  <si>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</si>
  <si>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</si>
  <si>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</si>
  <si>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</si>
  <si>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</si>
  <si>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</si>
  <si>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</si>
  <si>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</si>
  <si>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</si>
  <si>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</si>
  <si>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</si>
  <si>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</si>
  <si>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</si>
  <si>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</si>
  <si>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</si>
  <si>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</si>
  <si>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</si>
  <si>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</si>
  <si>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</si>
  <si>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</si>
  <si>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</si>
  <si>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</si>
  <si>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</si>
  <si>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</si>
  <si>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</si>
  <si>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</si>
  <si>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</si>
  <si>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</si>
  <si>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</si>
  <si>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</si>
  <si>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</si>
  <si>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</si>
  <si>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</si>
  <si>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</si>
  <si>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</si>
  <si>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</si>
  <si>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</si>
  <si>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</si>
  <si>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</si>
  <si>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</si>
  <si>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</si>
  <si>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</si>
  <si>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</si>
  <si>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</si>
  <si>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</si>
  <si>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</si>
  <si>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</si>
  <si>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</si>
  <si>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</si>
  <si>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</si>
  <si>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</si>
  <si>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</si>
  <si>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</si>
  <si>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</si>
  <si>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</si>
  <si>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</si>
  <si>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</si>
  <si>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</si>
  <si>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</si>
  <si>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</si>
  <si>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</si>
  <si>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</si>
  <si>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</si>
  <si>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</si>
  <si>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</si>
  <si>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</si>
  <si>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</si>
  <si>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</si>
  <si>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</si>
  <si>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</si>
  <si>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</si>
  <si>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</si>
  <si>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</si>
  <si>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</si>
  <si>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</si>
  <si>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</si>
  <si>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</si>
  <si>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</si>
  <si>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</si>
  <si>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</si>
  <si>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</si>
  <si>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</si>
  <si>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</si>
  <si>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</si>
  <si>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</si>
  <si>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</si>
  <si>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</si>
  <si>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</si>
  <si>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</si>
  <si>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</si>
  <si>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</si>
  <si>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</si>
  <si>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</si>
  <si>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</si>
  <si>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</si>
  <si>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</si>
  <si>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</si>
  <si>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</si>
  <si>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</si>
  <si>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</si>
  <si>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</si>
  <si>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</si>
  <si>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</si>
  <si>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</si>
  <si>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</si>
  <si>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</si>
  <si>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</si>
  <si>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</si>
  <si>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</si>
  <si>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</si>
  <si>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</si>
  <si>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</si>
  <si>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</si>
  <si>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</si>
  <si>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</si>
  <si>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</si>
  <si>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</si>
  <si>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</si>
  <si>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</si>
  <si>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</si>
  <si>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</si>
  <si>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</si>
  <si>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</si>
  <si>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</si>
  <si>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</si>
  <si>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</si>
  <si>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</si>
  <si>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</si>
  <si>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</si>
  <si>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</si>
  <si>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</si>
  <si>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</si>
  <si>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</si>
  <si>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</si>
  <si>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</si>
  <si>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</si>
  <si>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</si>
  <si>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</si>
  <si>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</si>
  <si>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</si>
  <si>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</si>
  <si>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</si>
  <si>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</si>
  <si>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</si>
  <si>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</si>
  <si>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</si>
  <si>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</si>
  <si>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</si>
  <si>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</si>
  <si>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</si>
  <si>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</si>
  <si>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</si>
  <si>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</si>
  <si>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</si>
  <si>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</si>
  <si>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</si>
  <si>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</si>
  <si>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</si>
  <si>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</si>
  <si>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</si>
  <si>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</si>
  <si>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</si>
  <si>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</si>
  <si>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</si>
  <si>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</si>
  <si>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</si>
  <si>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</si>
  <si>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</si>
  <si>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</si>
  <si>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</si>
  <si>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</si>
  <si>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</si>
  <si>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</si>
  <si>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</si>
  <si>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</si>
  <si>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</si>
  <si>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</si>
  <si>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</si>
  <si>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</si>
  <si>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</si>
  <si>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</si>
  <si>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</si>
  <si>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</si>
  <si>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</si>
  <si>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</si>
  <si>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</si>
  <si>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</si>
  <si>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</si>
  <si>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</si>
  <si>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</si>
  <si>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</si>
  <si>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</si>
  <si>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</si>
  <si>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</si>
  <si>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</si>
  <si>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</si>
  <si>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</si>
  <si>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</si>
  <si>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</si>
  <si>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</si>
  <si>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</si>
  <si>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</si>
  <si>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</si>
  <si>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</si>
  <si>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</si>
  <si>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</si>
  <si>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</si>
  <si>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</si>
  <si>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</si>
  <si>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</si>
  <si>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</si>
  <si>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</si>
  <si>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</si>
  <si>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</si>
  <si>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</si>
  <si>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</si>
  <si>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</si>
  <si>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</si>
  <si>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</si>
  <si>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</si>
  <si>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</si>
  <si>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</si>
  <si>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</si>
  <si>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</si>
  <si>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</si>
  <si>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</si>
  <si>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</si>
  <si>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</si>
  <si>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</si>
  <si>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</si>
  <si>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</si>
  <si>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</si>
  <si>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</si>
  <si>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</si>
  <si>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</si>
  <si>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</si>
  <si>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</si>
  <si>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</si>
  <si>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</si>
  <si>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</si>
  <si>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</si>
  <si>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</si>
  <si>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</si>
  <si>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</si>
  <si>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</si>
  <si>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</si>
  <si>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</si>
  <si>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</si>
  <si>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</si>
  <si>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</si>
  <si>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</si>
  <si>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</si>
  <si>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</si>
  <si>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</si>
  <si>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</si>
  <si>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</si>
  <si>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</si>
  <si>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</si>
  <si>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</si>
  <si>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</si>
  <si>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</si>
  <si>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</si>
  <si>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</si>
  <si>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</si>
  <si>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</si>
  <si>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</si>
  <si>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</si>
  <si>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</si>
  <si>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</si>
  <si>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</si>
  <si>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</si>
  <si>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</si>
  <si>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</si>
  <si>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</si>
  <si>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</si>
  <si>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</si>
  <si>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</si>
  <si>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</si>
  <si>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</si>
  <si>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</si>
  <si>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</si>
  <si>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</si>
  <si>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</si>
  <si>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</si>
  <si>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</si>
  <si>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</si>
  <si>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</si>
  <si>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</si>
  <si>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</si>
  <si>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</si>
  <si>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</si>
  <si>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</si>
  <si>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</si>
  <si>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</si>
  <si>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</si>
  <si>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</si>
  <si>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</si>
  <si>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</si>
  <si>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</si>
  <si>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</si>
  <si>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</si>
  <si>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</si>
  <si>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</si>
  <si>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</si>
  <si>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</si>
  <si>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</si>
  <si>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</si>
  <si>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</si>
  <si>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</si>
  <si>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</si>
  <si>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</si>
  <si>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</si>
  <si>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</si>
  <si>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</si>
  <si>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</si>
  <si>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</si>
  <si>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</si>
  <si>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</si>
  <si>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</si>
  <si>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</si>
  <si>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</si>
  <si>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</si>
  <si>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</si>
  <si>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</si>
  <si>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</si>
  <si>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</si>
  <si>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</si>
  <si>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</si>
  <si>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</si>
  <si>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</si>
  <si>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</si>
  <si>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</si>
  <si>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</si>
  <si>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</si>
  <si>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</si>
  <si>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</si>
  <si>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</si>
  <si>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</si>
  <si>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</si>
  <si>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</si>
  <si>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</si>
  <si>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</si>
  <si>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</si>
  <si>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</si>
  <si>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</si>
  <si>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</si>
  <si>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</si>
  <si>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</si>
  <si>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</si>
  <si>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</si>
  <si>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</si>
  <si>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</si>
  <si>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</si>
  <si>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</si>
  <si>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</si>
  <si>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</si>
  <si>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</si>
  <si>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</si>
  <si>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</si>
  <si>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</si>
  <si>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</si>
  <si>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</si>
  <si>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</si>
  <si>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</si>
  <si>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</si>
  <si>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</si>
  <si>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</si>
  <si>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</si>
  <si>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</si>
  <si>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</si>
  <si>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</si>
  <si>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</si>
  <si>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</si>
  <si>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</si>
  <si>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</si>
  <si>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</si>
  <si>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</si>
  <si>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</si>
  <si>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</si>
  <si>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</si>
  <si>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</si>
  <si>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</si>
  <si>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</si>
  <si>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</si>
  <si>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</si>
  <si>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</si>
  <si>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</si>
  <si>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</si>
  <si>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</si>
  <si>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</si>
  <si>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</si>
  <si>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</si>
  <si>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</si>
  <si>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</si>
  <si>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</si>
  <si>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</si>
  <si>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</si>
  <si>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</si>
  <si>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</si>
  <si>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</si>
  <si>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</si>
  <si>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</si>
  <si>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</si>
  <si>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</si>
  <si>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</si>
  <si>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</si>
  <si>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</si>
  <si>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</si>
  <si>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</si>
  <si>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</si>
  <si>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</si>
  <si>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</si>
  <si>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</si>
  <si>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</si>
  <si>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</si>
  <si>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</si>
  <si>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</si>
  <si>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</si>
  <si>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</si>
  <si>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</si>
  <si>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</si>
  <si>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</si>
  <si>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</si>
  <si>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</si>
  <si>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</si>
  <si>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</si>
  <si>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</si>
  <si>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</si>
  <si>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</si>
  <si>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</si>
  <si>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</si>
  <si>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</si>
  <si>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</si>
  <si>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</si>
  <si>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</si>
  <si>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</si>
  <si>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</si>
  <si>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</si>
  <si>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</si>
  <si>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</si>
  <si>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</si>
  <si>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</si>
  <si>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</si>
  <si>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</si>
  <si>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</si>
  <si>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</si>
  <si>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</si>
  <si>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</si>
  <si>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</si>
  <si>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</si>
  <si>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</si>
  <si>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</si>
  <si>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</si>
  <si>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</si>
  <si>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</si>
  <si>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</si>
  <si>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</si>
  <si>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</si>
  <si>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</si>
  <si>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</si>
  <si>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</si>
  <si>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</si>
  <si>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</si>
  <si>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</si>
  <si>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</si>
  <si>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</si>
  <si>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</si>
  <si>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</si>
  <si>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</si>
  <si>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</si>
  <si>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</si>
  <si>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</si>
  <si>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</si>
  <si>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</si>
  <si>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</si>
  <si>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</si>
  <si>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</si>
  <si>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</si>
  <si>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</si>
  <si>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</si>
  <si>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</si>
  <si>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</si>
  <si>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</si>
  <si>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</si>
  <si>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</si>
  <si>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</si>
  <si>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</si>
  <si>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</si>
  <si>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</si>
  <si>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</si>
  <si>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</si>
  <si>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</si>
  <si>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</si>
  <si>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</si>
  <si>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</si>
  <si>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</si>
  <si>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</si>
  <si>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</si>
  <si>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</si>
  <si>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</si>
  <si>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</si>
  <si>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</si>
  <si>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</si>
  <si>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</si>
  <si>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</si>
  <si>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</si>
  <si>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</si>
  <si>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</si>
  <si>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</si>
  <si>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</si>
  <si>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</si>
  <si>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</si>
  <si>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</si>
  <si>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</si>
  <si>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</si>
  <si>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</si>
  <si>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</si>
  <si>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</si>
  <si>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</si>
  <si>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</si>
  <si>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</si>
  <si>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</si>
  <si>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</si>
  <si>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</si>
  <si>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</si>
  <si>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</si>
  <si>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</si>
  <si>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</si>
  <si>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</si>
  <si>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</si>
  <si>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</si>
  <si>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</si>
  <si>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</si>
  <si>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</si>
  <si>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</si>
  <si>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</si>
  <si>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</si>
  <si>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</si>
  <si>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</si>
  <si>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</si>
  <si>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</si>
  <si>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</si>
  <si>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</si>
  <si>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</si>
  <si>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</si>
  <si>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</si>
  <si>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</si>
  <si>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</si>
  <si>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</si>
  <si>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</si>
  <si>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</si>
  <si>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</si>
  <si>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</si>
  <si>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</si>
  <si>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</si>
  <si>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</si>
  <si>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</si>
  <si>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</si>
  <si>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</si>
  <si>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</si>
  <si>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</si>
  <si>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</si>
  <si>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</si>
  <si>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</si>
  <si>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</si>
  <si>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</si>
  <si>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</si>
  <si>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</si>
  <si>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</si>
  <si>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</si>
  <si>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</si>
  <si>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</si>
  <si>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</si>
  <si>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</si>
  <si>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</si>
  <si>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</si>
  <si>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</si>
  <si>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</si>
  <si>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</si>
  <si>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</si>
  <si>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</si>
  <si>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</si>
  <si>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</si>
  <si>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</si>
  <si>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</si>
  <si>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</si>
  <si>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</si>
  <si>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</si>
  <si>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</si>
  <si>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</si>
  <si>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</si>
  <si>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</si>
  <si>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</si>
  <si>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</si>
  <si>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</si>
  <si>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</si>
  <si>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</si>
  <si>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</si>
  <si>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</si>
  <si>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</si>
  <si>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</si>
  <si>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</si>
  <si>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</si>
  <si>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</si>
  <si>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</si>
  <si>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</si>
  <si>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</si>
  <si>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</si>
  <si>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</si>
  <si>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</si>
  <si>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</si>
  <si>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</si>
  <si>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</si>
  <si>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</si>
  <si>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</si>
  <si>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</si>
  <si>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</si>
  <si>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</si>
  <si>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</si>
  <si>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</si>
  <si>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</si>
  <si>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</si>
  <si>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</si>
  <si>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</si>
  <si>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</si>
  <si>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</si>
  <si>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</si>
  <si>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</si>
  <si>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</si>
  <si>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</si>
  <si>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</si>
  <si>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</si>
  <si>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</si>
  <si>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</si>
  <si>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</si>
  <si>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</si>
  <si>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</si>
  <si>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</si>
  <si>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</si>
  <si>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</si>
  <si>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</si>
  <si>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</si>
  <si>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</si>
  <si>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</si>
  <si>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</si>
  <si>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</si>
  <si>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</si>
  <si>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</si>
  <si>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</si>
  <si>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</si>
  <si>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</si>
  <si>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</si>
  <si>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</si>
  <si>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</si>
  <si>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</si>
  <si>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</si>
  <si>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</si>
  <si>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</si>
  <si>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</si>
  <si>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</si>
  <si>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</si>
  <si>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</si>
  <si>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</si>
  <si>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</si>
  <si>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</si>
  <si>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</si>
  <si>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</si>
  <si>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</si>
  <si>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</si>
  <si>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</si>
  <si>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</si>
  <si>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</si>
  <si>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</si>
  <si>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</si>
  <si>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</si>
  <si>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</si>
  <si>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</si>
  <si>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</si>
  <si>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</si>
  <si>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</si>
  <si>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</si>
  <si>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</si>
  <si>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</si>
  <si>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</si>
  <si>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</si>
  <si>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</si>
  <si>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</si>
  <si>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</si>
  <si>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</si>
  <si>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</si>
  <si>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</si>
  <si>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</si>
  <si>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</si>
  <si>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</si>
  <si>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</si>
  <si>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</si>
  <si>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</si>
  <si>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</si>
  <si>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</si>
  <si>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</si>
  <si>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</si>
  <si>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</si>
  <si>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</si>
  <si>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</si>
  <si>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</si>
  <si>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</si>
  <si>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</si>
  <si>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</si>
  <si>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</si>
  <si>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</si>
  <si>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</si>
  <si>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</si>
  <si>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</si>
  <si>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</si>
  <si>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</si>
  <si>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</si>
  <si>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</si>
  <si>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</si>
  <si>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</si>
  <si>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</si>
  <si>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</si>
  <si>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</si>
  <si>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</si>
  <si>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</si>
  <si>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</si>
  <si>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</si>
  <si>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</si>
  <si>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</si>
  <si>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</si>
  <si>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</si>
  <si>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</si>
  <si>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</si>
  <si>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</si>
  <si>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</si>
  <si>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</si>
  <si>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</si>
  <si>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</si>
  <si>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</si>
  <si>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</si>
  <si>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</si>
  <si>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</si>
  <si>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</si>
  <si>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</si>
  <si>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</si>
  <si>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</si>
  <si>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</si>
  <si>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</si>
  <si>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</si>
  <si>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</si>
  <si>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</si>
  <si>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</si>
  <si>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</si>
  <si>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</si>
  <si>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</si>
  <si>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</si>
  <si>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</si>
  <si>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</si>
  <si>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</si>
  <si>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</si>
  <si>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</si>
  <si>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</si>
  <si>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</si>
  <si>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</si>
  <si>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</si>
  <si>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</si>
  <si>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</si>
  <si>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</si>
  <si>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</si>
  <si>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</si>
  <si>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</si>
  <si>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</si>
  <si>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</si>
  <si>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</si>
  <si>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</si>
  <si>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</si>
  <si>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</si>
  <si>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</si>
  <si>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</si>
  <si>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</si>
  <si>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</si>
  <si>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</si>
  <si>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</si>
  <si>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</si>
  <si>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</si>
  <si>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</si>
  <si>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</si>
  <si>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</si>
  <si>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</si>
  <si>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</si>
  <si>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</si>
  <si>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</si>
  <si>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</si>
  <si>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</si>
  <si>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</si>
  <si>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</si>
  <si>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</si>
  <si>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</si>
  <si>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</si>
  <si>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</si>
  <si>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</si>
  <si>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</si>
  <si>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</si>
  <si>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</si>
  <si>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</si>
  <si>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</si>
  <si>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</si>
  <si>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</si>
  <si>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</si>
  <si>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</si>
  <si>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</si>
  <si>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</si>
  <si>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</si>
  <si>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</si>
  <si>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</si>
  <si>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</si>
  <si>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</si>
  <si>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</si>
  <si>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</si>
  <si>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</si>
  <si>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</si>
  <si>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</si>
  <si>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</si>
  <si>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</si>
  <si>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</si>
  <si>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</si>
  <si>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</si>
  <si>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</si>
  <si>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</si>
  <si>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</si>
  <si>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</si>
  <si>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</si>
  <si>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</si>
  <si>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</si>
  <si>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</si>
  <si>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</si>
  <si>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</si>
  <si>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</si>
  <si>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</si>
  <si>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</si>
  <si>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</si>
  <si>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</si>
  <si>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</si>
  <si>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</si>
  <si>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</si>
  <si>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</si>
  <si>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</si>
  <si>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</si>
  <si>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</si>
  <si>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</si>
  <si>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</si>
  <si>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</si>
  <si>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</si>
  <si>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</si>
  <si>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</si>
  <si>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</si>
  <si>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</si>
  <si>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</si>
  <si>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</si>
  <si>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</si>
  <si>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</si>
  <si>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</si>
  <si>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</si>
  <si>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</si>
  <si>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</si>
  <si>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</si>
  <si>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</si>
  <si>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</si>
  <si>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</si>
  <si>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</si>
  <si>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</si>
  <si>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</si>
  <si>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</si>
  <si>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</si>
  <si>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</si>
  <si>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</si>
  <si>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</si>
  <si>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</si>
  <si>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</si>
  <si>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</si>
  <si>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</si>
  <si>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</si>
  <si>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</si>
  <si>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</si>
  <si>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</si>
  <si>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</si>
  <si>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</si>
  <si>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</si>
  <si>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</si>
  <si>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</si>
  <si>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</si>
  <si>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</si>
  <si>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</si>
  <si>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</si>
  <si>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</si>
  <si>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</si>
  <si>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</si>
  <si>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</si>
  <si>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</si>
  <si>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</si>
  <si>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</si>
  <si>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</si>
  <si>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</si>
  <si>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</si>
  <si>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</si>
  <si>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</si>
  <si>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</si>
  <si>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</si>
  <si>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</si>
  <si>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</si>
  <si>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</si>
  <si>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</si>
  <si>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</si>
  <si>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</si>
  <si>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</si>
  <si>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</si>
  <si>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</si>
  <si>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</si>
  <si>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</si>
  <si>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</si>
  <si>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</si>
  <si>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</si>
  <si>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</si>
  <si>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</si>
  <si>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</si>
  <si>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</si>
  <si>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</si>
  <si>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</si>
  <si>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</si>
  <si>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</si>
  <si>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</si>
  <si>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</si>
  <si>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</si>
  <si>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</si>
  <si>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</si>
  <si>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</si>
  <si>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</si>
  <si>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</si>
  <si>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</si>
  <si>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</si>
  <si>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</si>
  <si>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</si>
  <si>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</si>
  <si>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</si>
  <si>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</si>
  <si>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</si>
  <si>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</si>
  <si>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</si>
  <si>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</si>
  <si>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</si>
  <si>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</si>
  <si>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</si>
  <si>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</si>
  <si>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</si>
  <si>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</si>
  <si>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</si>
  <si>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</si>
  <si>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</si>
  <si>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</si>
  <si>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</si>
  <si>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</si>
  <si>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</si>
  <si>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</si>
  <si>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</si>
  <si>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</si>
  <si>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</si>
  <si>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</si>
  <si>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</si>
  <si>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</si>
  <si>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</si>
  <si>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</si>
  <si>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</si>
  <si>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</si>
  <si>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</si>
  <si>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</si>
  <si>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</si>
  <si>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</si>
  <si>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</si>
  <si>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</si>
  <si>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</si>
  <si>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</si>
  <si>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</si>
  <si>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</si>
  <si>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</si>
  <si>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</si>
  <si>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</si>
  <si>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</si>
  <si>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</si>
  <si>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</si>
  <si>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</si>
  <si>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</si>
  <si>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</si>
  <si>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</si>
  <si>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</si>
  <si>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</si>
  <si>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</si>
  <si>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</si>
  <si>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</si>
  <si>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</si>
  <si>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</si>
  <si>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</si>
  <si>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</si>
  <si>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</si>
  <si>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</si>
  <si>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</si>
  <si>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</si>
  <si>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</si>
  <si>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</si>
  <si>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</si>
  <si>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</si>
  <si>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</si>
  <si>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</si>
  <si>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</si>
  <si>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</si>
  <si>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</si>
  <si>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</si>
  <si>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</si>
  <si>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</si>
  <si>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</si>
  <si>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</si>
  <si>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</si>
  <si>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</si>
  <si>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</si>
  <si>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</si>
  <si>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</si>
  <si>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</si>
  <si>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</si>
  <si>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</si>
  <si>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</si>
  <si>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</si>
  <si>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</si>
  <si>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</si>
  <si>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</si>
  <si>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</si>
  <si>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</si>
  <si>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</si>
  <si>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</si>
  <si>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</si>
  <si>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</si>
  <si>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</si>
  <si>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</si>
  <si>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</si>
  <si>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</si>
  <si>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</si>
  <si>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</si>
  <si>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</si>
  <si>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</si>
  <si>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</si>
  <si>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</si>
  <si>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</si>
  <si>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</si>
  <si>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</si>
  <si>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</si>
  <si>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</si>
  <si>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</si>
  <si>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</si>
  <si>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</si>
  <si>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</si>
  <si>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</si>
  <si>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</si>
  <si>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</si>
  <si>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</si>
  <si>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</si>
  <si>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</si>
  <si>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</si>
  <si>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</si>
  <si>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</si>
  <si>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</si>
  <si>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</si>
  <si>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</si>
  <si>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</si>
  <si>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</si>
  <si>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</si>
  <si>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</si>
  <si>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</si>
  <si>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</si>
  <si>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</si>
  <si>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</si>
  <si>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</si>
  <si>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</si>
  <si>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</si>
  <si>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</si>
  <si>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</si>
  <si>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</si>
  <si>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</si>
  <si>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</si>
  <si>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</si>
  <si>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</si>
  <si>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</si>
  <si>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</si>
  <si>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</si>
  <si>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</si>
  <si>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</si>
  <si>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</si>
  <si>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</si>
  <si>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</si>
  <si>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</si>
  <si>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</si>
  <si>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</si>
  <si>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</si>
  <si>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</si>
  <si>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</si>
  <si>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</si>
  <si>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</si>
  <si>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</si>
  <si>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</si>
  <si>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</si>
  <si>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</si>
  <si>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</si>
  <si>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</si>
  <si>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</si>
  <si>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</si>
  <si>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</si>
  <si>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</si>
  <si>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</si>
  <si>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</si>
  <si>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</si>
  <si>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</si>
  <si>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</si>
  <si>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</si>
  <si>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</si>
  <si>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</si>
  <si>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</si>
  <si>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</si>
  <si>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</si>
  <si>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</si>
  <si>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</si>
  <si>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</si>
  <si>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</si>
  <si>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</si>
  <si>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</si>
  <si>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</si>
  <si>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</si>
  <si>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</si>
  <si>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</si>
  <si>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</si>
  <si>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</si>
  <si>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</si>
  <si>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</si>
  <si>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</si>
  <si>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</si>
  <si>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</si>
  <si>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</si>
  <si>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</si>
  <si>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</si>
  <si>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</si>
  <si>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</si>
  <si>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</si>
  <si>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</si>
  <si>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</si>
  <si>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</si>
  <si>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</si>
  <si>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</si>
  <si>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</si>
  <si>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</si>
  <si>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</si>
  <si>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</si>
  <si>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</si>
  <si>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</si>
  <si>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</si>
  <si>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</si>
  <si>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</si>
  <si>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</si>
  <si>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</si>
  <si>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</si>
  <si>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</si>
  <si>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</si>
  <si>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</si>
  <si>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</si>
  <si>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</si>
  <si>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</si>
  <si>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</si>
  <si>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</si>
  <si>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</si>
  <si>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</si>
  <si>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</si>
  <si>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</si>
  <si>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</si>
  <si>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</si>
  <si>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</si>
  <si>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</si>
  <si>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</si>
  <si>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</si>
  <si>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</si>
  <si>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</si>
  <si>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</si>
  <si>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</si>
  <si>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</si>
  <si>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</si>
  <si>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</si>
  <si>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</si>
  <si>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</si>
  <si>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</si>
  <si>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</si>
  <si>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</si>
  <si>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</si>
  <si>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</si>
  <si>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</si>
  <si>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</si>
  <si>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</si>
  <si>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</si>
  <si>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</si>
  <si>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</si>
  <si>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</si>
  <si>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</si>
  <si>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</si>
  <si>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</si>
  <si>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</si>
  <si>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</si>
  <si>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</si>
  <si>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</si>
  <si>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</si>
  <si>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</si>
  <si>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</si>
  <si>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</si>
  <si>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</si>
  <si>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</si>
  <si>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</si>
  <si>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</si>
  <si>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</si>
  <si>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</si>
  <si>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</si>
  <si>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</si>
  <si>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</si>
  <si>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</si>
  <si>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</si>
  <si>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</si>
  <si>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</si>
  <si>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</si>
  <si>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</si>
  <si>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</si>
  <si>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</si>
  <si>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</si>
  <si>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</si>
  <si>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</si>
  <si>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</si>
  <si>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</si>
  <si>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</si>
  <si>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</si>
  <si>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</si>
  <si>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</si>
  <si>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</si>
  <si>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</si>
  <si>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</si>
  <si>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</si>
  <si>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</si>
  <si>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</si>
  <si>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</si>
  <si>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</si>
  <si>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</si>
  <si>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</si>
  <si>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</si>
  <si>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</si>
  <si>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</si>
  <si>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</si>
  <si>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</si>
  <si>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</si>
  <si>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</si>
  <si>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</si>
  <si>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</si>
  <si>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</si>
  <si>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</si>
  <si>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</si>
  <si>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</si>
  <si>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</si>
  <si>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</si>
  <si>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</si>
  <si>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</si>
  <si>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</si>
  <si>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</si>
  <si>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</si>
  <si>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</si>
  <si>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</si>
  <si>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</si>
  <si>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</si>
  <si>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</si>
  <si>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</si>
  <si>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</si>
  <si>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</si>
  <si>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</si>
  <si>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</si>
  <si>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</si>
  <si>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</si>
  <si>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</si>
  <si>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</si>
  <si>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</si>
  <si>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</si>
  <si>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</si>
  <si>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</si>
  <si>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</si>
  <si>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</si>
  <si>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</si>
  <si>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</si>
  <si>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</si>
  <si>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</si>
  <si>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</si>
  <si>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</si>
  <si>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</si>
  <si>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</si>
  <si>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</si>
  <si>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</si>
  <si>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</si>
  <si>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</si>
  <si>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</si>
  <si>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</si>
  <si>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</si>
  <si>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</si>
  <si>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</si>
  <si>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</si>
  <si>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</si>
  <si>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</si>
  <si>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</si>
  <si>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</si>
  <si>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</si>
  <si>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</si>
  <si>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</si>
  <si>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</si>
  <si>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</si>
  <si>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</si>
  <si>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</si>
  <si>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</si>
  <si>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</si>
  <si>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</si>
  <si>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</si>
  <si>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</si>
  <si>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</si>
  <si>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</si>
  <si>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</si>
  <si>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</si>
  <si>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</si>
  <si>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</si>
  <si>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</si>
  <si>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</si>
  <si>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</si>
  <si>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</si>
  <si>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</si>
  <si>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</si>
  <si>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</si>
  <si>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</si>
  <si>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</si>
  <si>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</si>
  <si>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</si>
  <si>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</si>
  <si>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</si>
  <si>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</si>
  <si>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</si>
  <si>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</si>
  <si>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</si>
  <si>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</si>
  <si>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</si>
  <si>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</si>
  <si>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</si>
  <si>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</si>
  <si>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</si>
  <si>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</si>
  <si>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</si>
  <si>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</si>
  <si>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</si>
  <si>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</si>
  <si>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</si>
  <si>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</si>
  <si>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</si>
  <si>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</si>
  <si>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</si>
  <si>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</si>
  <si>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</si>
  <si>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</si>
  <si>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</si>
  <si>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</si>
  <si>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</si>
  <si>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</si>
  <si>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</si>
  <si>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</si>
  <si>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</si>
  <si>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</si>
  <si>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</si>
  <si>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</si>
  <si>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</si>
  <si>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</si>
  <si>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</si>
  <si>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</si>
  <si>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</si>
  <si>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</si>
  <si>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</si>
  <si>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</si>
  <si>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</si>
  <si>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</si>
  <si>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</si>
  <si>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</si>
  <si>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</si>
  <si>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</si>
  <si>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</si>
  <si>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</si>
  <si>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</si>
  <si>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</si>
  <si>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</si>
  <si>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</si>
  <si>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</si>
  <si>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</si>
  <si>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</si>
  <si>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</si>
  <si>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</si>
  <si>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</si>
  <si>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</si>
  <si>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</si>
  <si>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</si>
  <si>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</si>
  <si>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</si>
  <si>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</si>
  <si>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</si>
  <si>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</si>
  <si>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</si>
  <si>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</si>
  <si>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</si>
  <si>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</si>
  <si>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</si>
  <si>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</si>
  <si>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</si>
  <si>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</si>
  <si>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</si>
  <si>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</si>
  <si>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</si>
  <si>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</si>
  <si>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</si>
  <si>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</si>
  <si>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</si>
  <si>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</si>
  <si>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</si>
  <si>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</si>
  <si>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</si>
  <si>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</si>
  <si>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</si>
  <si>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</si>
  <si>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</si>
  <si>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</si>
  <si>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</si>
  <si>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</si>
  <si>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</si>
  <si>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</si>
  <si>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</si>
  <si>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</si>
  <si>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</si>
  <si>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</si>
  <si>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</si>
  <si>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</si>
  <si>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</si>
  <si>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</si>
  <si>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</si>
  <si>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</si>
  <si>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</si>
  <si>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</si>
  <si>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</si>
  <si>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</si>
  <si>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</si>
  <si>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</si>
  <si>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</si>
  <si>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</si>
  <si>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</si>
  <si>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</si>
  <si>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</si>
  <si>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</si>
  <si>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</si>
  <si>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</si>
  <si>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</si>
  <si>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</si>
  <si>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</si>
  <si>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</si>
  <si>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</si>
  <si>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</si>
  <si>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</si>
  <si>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</si>
  <si>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</si>
  <si>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</si>
  <si>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</si>
  <si>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</si>
  <si>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</si>
  <si>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</si>
  <si>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</si>
  <si>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</si>
  <si>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</si>
  <si>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</si>
  <si>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</si>
  <si>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</si>
  <si>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</si>
  <si>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</si>
  <si>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</si>
  <si>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</si>
  <si>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</si>
  <si>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</si>
  <si>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</si>
  <si>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</si>
  <si>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</si>
  <si>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</si>
  <si>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</si>
  <si>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</si>
  <si>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</si>
  <si>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</si>
  <si>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</si>
  <si>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</si>
  <si>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</si>
  <si>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</si>
  <si>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</si>
  <si>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</si>
  <si>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</si>
  <si>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</si>
  <si>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</si>
  <si>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</si>
  <si>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</si>
  <si>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</si>
  <si>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</si>
  <si>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</si>
  <si>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</si>
  <si>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</si>
  <si>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</si>
  <si>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</si>
  <si>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</si>
  <si>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</si>
  <si>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</si>
  <si>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</si>
  <si>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</si>
  <si>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</si>
  <si>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</si>
  <si>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</si>
  <si>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</si>
  <si>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</si>
  <si>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</si>
  <si>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</si>
  <si>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</si>
  <si>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</si>
  <si>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</si>
  <si>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</si>
  <si>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</si>
  <si>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</si>
  <si>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</si>
  <si>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</si>
  <si>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</si>
  <si>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</si>
  <si>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</si>
  <si>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</si>
  <si>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</si>
  <si>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</si>
  <si>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</si>
  <si>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</si>
  <si>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</si>
  <si>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</si>
  <si>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</si>
  <si>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</si>
  <si>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</si>
  <si>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</si>
  <si>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</si>
  <si>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</si>
  <si>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</si>
  <si>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</si>
  <si>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</si>
  <si>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</si>
  <si>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</si>
  <si>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</si>
  <si>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</si>
  <si>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</si>
  <si>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</si>
  <si>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</si>
  <si>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</si>
  <si>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</si>
  <si>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</si>
  <si>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</si>
  <si>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</si>
  <si>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</si>
  <si>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</si>
  <si>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</si>
  <si>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</si>
  <si>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</si>
  <si>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</si>
  <si>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</si>
  <si>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</si>
  <si>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</si>
  <si>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</si>
  <si>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</si>
  <si>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</si>
  <si>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</si>
  <si>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</si>
  <si>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</si>
  <si>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</si>
  <si>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</si>
  <si>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</si>
  <si>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</si>
  <si>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</si>
  <si>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</si>
  <si>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</si>
  <si>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</si>
  <si>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</si>
  <si>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</si>
  <si>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</si>
  <si>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</si>
  <si>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</si>
  <si>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</si>
  <si>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</si>
  <si>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</si>
  <si>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</si>
  <si>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</si>
  <si>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</si>
  <si>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</si>
  <si>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</si>
  <si>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</si>
  <si>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</si>
  <si>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</si>
  <si>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</si>
  <si>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</si>
  <si>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</si>
  <si>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</si>
  <si>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</si>
  <si>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</si>
  <si>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</si>
  <si>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</si>
  <si>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</si>
  <si>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</si>
  <si>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</si>
  <si>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</si>
  <si>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</si>
  <si>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</si>
  <si>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</si>
  <si>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</si>
  <si>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</si>
  <si>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</si>
  <si>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</si>
  <si>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</si>
  <si>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</si>
  <si>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</si>
  <si>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</si>
  <si>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</si>
  <si>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</si>
  <si>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</si>
  <si>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</si>
  <si>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</si>
  <si>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</si>
  <si>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</si>
  <si>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</si>
  <si>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</si>
  <si>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</si>
  <si>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</si>
  <si>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</si>
  <si>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</si>
  <si>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</si>
  <si>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</si>
  <si>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</si>
  <si>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</si>
  <si>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</si>
  <si>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</si>
  <si>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</si>
  <si>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</si>
  <si>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</si>
  <si>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</si>
  <si>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</si>
  <si>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</si>
  <si>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</si>
  <si>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</si>
  <si>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</si>
  <si>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</si>
  <si>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</si>
  <si>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</si>
  <si>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</si>
  <si>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</si>
  <si>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</si>
  <si>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</si>
  <si>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</si>
  <si>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</si>
  <si>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</si>
  <si>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</si>
  <si>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</si>
  <si>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</si>
  <si>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</si>
  <si>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</si>
  <si>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</si>
  <si>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</si>
  <si>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</si>
  <si>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</si>
  <si>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</si>
  <si>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</si>
  <si>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</si>
  <si>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</si>
  <si>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</si>
  <si>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</si>
  <si>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</si>
  <si>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</si>
  <si>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</si>
  <si>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</si>
  <si>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</si>
  <si>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</si>
  <si>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</si>
  <si>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</si>
  <si>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</si>
  <si>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</si>
  <si>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</si>
  <si>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</si>
  <si>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</si>
  <si>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</si>
  <si>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</si>
  <si>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</si>
  <si>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</si>
  <si>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</si>
  <si>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</si>
  <si>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</si>
  <si>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</si>
  <si>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</si>
  <si>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</si>
  <si>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</si>
  <si>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</si>
  <si>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</si>
  <si>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</si>
  <si>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</si>
  <si>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</si>
  <si>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</si>
  <si>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</si>
  <si>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</si>
  <si>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</si>
  <si>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</si>
  <si>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</si>
  <si>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</si>
  <si>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</si>
  <si>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</si>
  <si>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</si>
  <si>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</si>
  <si>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</si>
  <si>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</si>
  <si>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</si>
  <si>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</si>
  <si>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</si>
  <si>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</si>
  <si>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</si>
  <si>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</si>
  <si>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</si>
  <si>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</si>
  <si>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</si>
  <si>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</si>
  <si>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</si>
  <si>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</si>
  <si>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</si>
  <si>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</si>
  <si>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</si>
  <si>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</si>
  <si>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</si>
  <si>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</si>
  <si>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</si>
  <si>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</si>
  <si>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</si>
  <si>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</si>
  <si>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</si>
  <si>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</si>
  <si>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</si>
  <si>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</si>
  <si>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</si>
  <si>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</si>
  <si>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</si>
  <si>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</si>
  <si>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</si>
  <si>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</si>
  <si>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</si>
  <si>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</si>
  <si>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</si>
  <si>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</si>
  <si>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</si>
  <si>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</si>
  <si>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</si>
  <si>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</si>
  <si>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</si>
  <si>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</si>
  <si>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</si>
  <si>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</si>
  <si>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</si>
  <si>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</si>
  <si>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</si>
  <si>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</si>
  <si>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</si>
  <si>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</si>
  <si>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</si>
  <si>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</si>
  <si>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</si>
  <si>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</si>
  <si>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</si>
  <si>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</si>
  <si>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</si>
  <si>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</si>
  <si>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</si>
  <si>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</si>
  <si>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</si>
  <si>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</si>
  <si>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</si>
  <si>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</si>
  <si>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</si>
  <si>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</si>
  <si>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</si>
  <si>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</si>
  <si>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</si>
  <si>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</si>
  <si>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</si>
  <si>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</si>
  <si>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</si>
  <si>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</si>
  <si>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</si>
  <si>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</si>
  <si>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</si>
  <si>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</si>
  <si>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</si>
  <si>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</si>
  <si>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</si>
  <si>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</si>
  <si>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</si>
  <si>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</si>
  <si>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</si>
  <si>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</si>
  <si>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</si>
  <si>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</si>
  <si>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</si>
  <si>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</si>
  <si>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</si>
  <si>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</si>
  <si>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</si>
  <si>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</si>
  <si>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</si>
  <si>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</si>
  <si>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</si>
  <si>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</si>
  <si>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</si>
  <si>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</si>
  <si>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</si>
  <si>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</si>
  <si>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</si>
  <si>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</si>
  <si>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</si>
  <si>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</si>
  <si>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</si>
  <si>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</si>
  <si>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</si>
  <si>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</si>
  <si>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</si>
  <si>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</si>
  <si>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</si>
  <si>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</si>
  <si>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</si>
  <si>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</si>
  <si>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</si>
  <si>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</si>
  <si>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</si>
  <si>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</si>
  <si>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</si>
  <si>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</si>
  <si>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</si>
  <si>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</si>
  <si>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</si>
  <si>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</si>
  <si>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</si>
  <si>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</si>
  <si>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</si>
  <si>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</si>
  <si>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</si>
  <si>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</si>
  <si>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</si>
  <si>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</si>
  <si>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</si>
  <si>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</si>
  <si>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</si>
  <si>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</si>
  <si>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</si>
  <si>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</si>
  <si>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</si>
  <si>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</si>
  <si>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</si>
  <si>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</si>
  <si>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</si>
  <si>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</si>
  <si>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</si>
  <si>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</si>
  <si>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</si>
  <si>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</si>
  <si>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</si>
  <si>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</si>
  <si>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</si>
  <si>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</si>
  <si>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</si>
  <si>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</si>
  <si>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</si>
  <si>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</si>
  <si>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</si>
  <si>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</si>
  <si>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</si>
  <si>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</si>
  <si>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</si>
  <si>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</si>
  <si>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</si>
  <si>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</si>
  <si>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</si>
  <si>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</si>
  <si>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</si>
  <si>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</si>
  <si>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</si>
  <si>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</si>
  <si>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</si>
  <si>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</si>
  <si>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</si>
  <si>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</si>
  <si>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</si>
  <si>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</si>
  <si>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</si>
  <si>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</si>
  <si>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</si>
  <si>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</si>
  <si>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</si>
  <si>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</si>
  <si>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</si>
  <si>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</si>
  <si>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</si>
  <si>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</si>
  <si>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</si>
  <si>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</si>
  <si>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</si>
  <si>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</si>
  <si>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</si>
  <si>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</si>
  <si>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</si>
  <si>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</si>
  <si>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</si>
  <si>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</si>
  <si>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</si>
  <si>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</si>
  <si>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</si>
  <si>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</si>
  <si>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</si>
  <si>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</si>
  <si>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</si>
  <si>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</si>
  <si>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</si>
  <si>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</si>
  <si>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</si>
  <si>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</si>
  <si>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</si>
  <si>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</si>
  <si>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</si>
  <si>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</si>
  <si>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</si>
  <si>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</si>
  <si>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</si>
  <si>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</si>
  <si>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</si>
  <si>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</si>
  <si>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</si>
  <si>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</si>
  <si>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</si>
  <si>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</si>
  <si>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</si>
  <si>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</si>
  <si>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</si>
  <si>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</si>
  <si>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</si>
  <si>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</si>
  <si>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</si>
  <si>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</si>
  <si>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</si>
  <si>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</si>
  <si>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</si>
  <si>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</si>
  <si>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</si>
  <si>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</si>
  <si>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</si>
  <si>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</si>
  <si>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</si>
  <si>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</si>
  <si>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</si>
  <si>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</si>
  <si>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</si>
  <si>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</si>
  <si>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</si>
  <si>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</si>
  <si>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</si>
  <si>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</si>
  <si>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</si>
  <si>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</si>
  <si>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</si>
  <si>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</si>
  <si>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</si>
  <si>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</si>
  <si>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</si>
  <si>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</si>
  <si>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</si>
  <si>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</si>
  <si>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</si>
  <si>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</si>
  <si>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</si>
  <si>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</si>
  <si>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</si>
  <si>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</si>
  <si>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</si>
  <si>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</si>
  <si>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</si>
  <si>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</si>
  <si>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</si>
  <si>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</si>
  <si>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</si>
  <si>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</si>
  <si>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</si>
  <si>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</si>
  <si>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</si>
  <si>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</si>
  <si>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</si>
  <si>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</si>
  <si>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</si>
  <si>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</si>
  <si>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</si>
  <si>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</si>
  <si>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</si>
  <si>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</si>
  <si>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</si>
  <si>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</si>
  <si>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</si>
  <si>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</si>
  <si>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</si>
  <si>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</si>
  <si>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</si>
  <si>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</si>
  <si>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</si>
  <si>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</si>
  <si>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</si>
  <si>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</si>
  <si>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</si>
  <si>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</si>
  <si>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</si>
  <si>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</si>
  <si>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</si>
  <si>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</si>
  <si>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</si>
  <si>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</si>
  <si>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</si>
  <si>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</si>
  <si>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</si>
  <si>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</si>
  <si>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</si>
  <si>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</si>
  <si>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</si>
  <si>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</si>
  <si>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</si>
  <si>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</si>
  <si>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</si>
  <si>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</si>
  <si>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</si>
  <si>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</si>
  <si>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</si>
  <si>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</si>
  <si>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</si>
  <si>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</si>
  <si>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</si>
  <si>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</si>
  <si>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</si>
  <si>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</si>
  <si>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</si>
  <si>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</si>
  <si>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</si>
  <si>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</si>
  <si>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</si>
  <si>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</si>
  <si>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</si>
  <si>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</si>
  <si>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</si>
  <si>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</si>
  <si>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</si>
  <si>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</si>
  <si>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</si>
  <si>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</si>
  <si>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</si>
  <si>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</si>
  <si>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</si>
  <si>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</si>
  <si>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</si>
  <si>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</si>
  <si>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</si>
  <si>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</si>
  <si>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</si>
  <si>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</si>
  <si>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</si>
  <si>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</si>
  <si>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</si>
  <si>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</si>
  <si>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</si>
  <si>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</si>
  <si>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</si>
  <si>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</si>
  <si>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</si>
  <si>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</si>
  <si>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</si>
  <si>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</si>
  <si>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</si>
  <si>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</si>
  <si>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</si>
  <si>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</si>
  <si>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</si>
  <si>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</si>
  <si>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</si>
  <si>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</si>
  <si>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</si>
  <si>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</si>
  <si>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</si>
  <si>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</si>
  <si>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</si>
  <si>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</si>
  <si>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</si>
  <si>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</si>
  <si>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</si>
  <si>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</si>
  <si>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</si>
  <si>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</si>
  <si>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</si>
  <si>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</si>
  <si>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</si>
  <si>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</si>
  <si>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</si>
  <si>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</si>
  <si>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</si>
  <si>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</si>
  <si>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</si>
  <si>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</si>
  <si>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</si>
  <si>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</si>
  <si>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</si>
  <si>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</si>
  <si>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</si>
  <si>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</si>
  <si>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</si>
  <si>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</si>
  <si>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</si>
  <si>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</si>
  <si>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</si>
  <si>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</si>
  <si>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</si>
  <si>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</si>
  <si>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</si>
  <si>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</si>
  <si>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</si>
  <si>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</si>
  <si>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</si>
  <si>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</si>
  <si>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</si>
  <si>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</si>
  <si>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</si>
  <si>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</si>
  <si>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</si>
  <si>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</si>
  <si>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</si>
  <si>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</si>
  <si>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</si>
  <si>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</si>
  <si>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</si>
  <si>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</si>
  <si>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</si>
  <si>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</si>
  <si>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</si>
  <si>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</si>
  <si>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</si>
  <si>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</si>
  <si>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</si>
  <si>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</si>
  <si>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</si>
  <si>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</si>
  <si>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</si>
  <si>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</si>
  <si>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</si>
  <si>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</si>
  <si>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</si>
  <si>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</si>
  <si>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</si>
  <si>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</si>
  <si>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</si>
  <si>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</si>
  <si>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</si>
  <si>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</si>
  <si>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</si>
  <si>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</si>
  <si>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</si>
  <si>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</si>
  <si>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</si>
  <si>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</si>
  <si>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</si>
  <si>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</si>
  <si>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</si>
  <si>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</si>
  <si>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</si>
  <si>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</si>
  <si>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</si>
  <si>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</si>
  <si>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</si>
  <si>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</si>
  <si>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</si>
  <si>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</si>
  <si>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</si>
  <si>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</si>
  <si>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</si>
  <si>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</si>
  <si>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</si>
  <si>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</si>
  <si>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</si>
  <si>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</si>
  <si>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</si>
  <si>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</si>
  <si>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</si>
  <si>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</si>
  <si>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</si>
  <si>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</si>
  <si>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</si>
  <si>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</si>
  <si>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</si>
  <si>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</si>
  <si>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</si>
  <si>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</si>
  <si>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</si>
  <si>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</si>
  <si>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</si>
  <si>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</si>
  <si>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</si>
  <si>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</si>
  <si>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</si>
  <si>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</si>
  <si>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</si>
  <si>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</si>
  <si>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</si>
  <si>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</si>
  <si>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</si>
  <si>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</si>
  <si>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</si>
  <si>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</si>
  <si>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</si>
  <si>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</si>
  <si>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</si>
  <si>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</si>
  <si>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</si>
  <si>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</si>
  <si>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</si>
  <si>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</si>
  <si>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</si>
  <si>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</si>
  <si>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</si>
  <si>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</si>
  <si>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</si>
  <si>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</si>
  <si>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</si>
  <si>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</si>
  <si>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</si>
  <si>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</si>
  <si>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</si>
  <si>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</si>
  <si>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</si>
  <si>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</si>
  <si>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</si>
  <si>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</si>
  <si>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</si>
  <si>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</si>
  <si>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</si>
  <si>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</si>
  <si>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</si>
  <si>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</si>
  <si>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</si>
  <si>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</si>
  <si>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</si>
  <si>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</si>
  <si>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</si>
  <si>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</si>
  <si>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</si>
  <si>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</si>
  <si>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</si>
  <si>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</si>
  <si>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</si>
  <si>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</si>
  <si>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</si>
  <si>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</si>
  <si>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</si>
  <si>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</si>
  <si>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</si>
  <si>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</si>
  <si>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</si>
  <si>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</si>
  <si>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</si>
  <si>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</si>
  <si>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</si>
  <si>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</si>
  <si>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</si>
  <si>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</si>
  <si>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</si>
  <si>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</si>
  <si>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</si>
  <si>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</si>
  <si>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</si>
  <si>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</si>
  <si>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</si>
  <si>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</si>
  <si>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</si>
  <si>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</si>
  <si>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</si>
  <si>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</si>
  <si>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</si>
  <si>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</si>
  <si>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</si>
  <si>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</si>
  <si>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</si>
  <si>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</si>
  <si>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</si>
  <si>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</si>
  <si>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</si>
  <si>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</si>
  <si>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</si>
  <si>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</si>
  <si>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</si>
  <si>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</si>
  <si>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</si>
  <si>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</si>
  <si>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</si>
  <si>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</si>
  <si>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</si>
  <si>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</si>
  <si>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</si>
  <si>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</si>
  <si>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</si>
  <si>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</si>
  <si>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</si>
  <si>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</si>
  <si>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</si>
  <si>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</si>
  <si>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</si>
  <si>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</si>
  <si>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</si>
  <si>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</si>
  <si>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</si>
  <si>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</si>
  <si>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</si>
  <si>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</si>
  <si>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</si>
  <si>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</si>
  <si>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</si>
  <si>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</si>
  <si>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</si>
  <si>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</si>
  <si>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</si>
  <si>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</si>
  <si>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</si>
  <si>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</si>
  <si>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</si>
  <si>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</si>
  <si>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</si>
  <si>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</si>
  <si>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</si>
  <si>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</si>
  <si>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</si>
  <si>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</si>
  <si>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</si>
  <si>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</si>
  <si>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</si>
  <si>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</si>
  <si>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</si>
  <si>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</si>
  <si>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</si>
  <si>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</si>
  <si>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</si>
  <si>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</si>
  <si>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</si>
  <si>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</si>
  <si>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</si>
  <si>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</si>
  <si>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</si>
  <si>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</si>
  <si>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</si>
  <si>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</si>
  <si>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</si>
  <si>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</si>
  <si>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</si>
  <si>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</si>
  <si>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</si>
  <si>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</si>
  <si>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</si>
  <si>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</si>
  <si>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</si>
  <si>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</si>
  <si>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</si>
  <si>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</si>
  <si>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</si>
  <si>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</si>
  <si>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</si>
  <si>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</si>
  <si>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</si>
  <si>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</si>
  <si>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</si>
  <si>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</si>
  <si>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</si>
  <si>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</si>
  <si>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</si>
  <si>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</si>
  <si>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</si>
  <si>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</si>
  <si>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</si>
  <si>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</si>
  <si>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</si>
  <si>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</si>
  <si>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</si>
  <si>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</si>
  <si>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</si>
  <si>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</si>
  <si>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</si>
  <si>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</si>
  <si>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</si>
  <si>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</si>
  <si>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</si>
  <si>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</si>
  <si>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</si>
  <si>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</si>
  <si>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</si>
  <si>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</si>
  <si>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</si>
  <si>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</si>
  <si>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</si>
  <si>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</si>
  <si>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</si>
  <si>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</si>
  <si>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</si>
  <si>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</si>
  <si>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</si>
  <si>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</si>
  <si>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</si>
  <si>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</si>
  <si>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</si>
  <si>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</si>
  <si>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</si>
  <si>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</si>
  <si>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</si>
  <si>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</si>
  <si>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</si>
  <si>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</si>
  <si>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</si>
  <si>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</si>
  <si>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</si>
  <si>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</si>
  <si>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</si>
  <si>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</si>
  <si>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</si>
  <si>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</si>
  <si>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</si>
  <si>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</si>
  <si>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</si>
  <si>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</si>
  <si>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</si>
  <si>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</si>
  <si>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</si>
  <si>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</si>
  <si>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</si>
  <si>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</si>
  <si>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</si>
  <si>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</si>
  <si>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</si>
  <si>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</si>
  <si>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</si>
  <si>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</si>
  <si>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</si>
  <si>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</si>
  <si>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</si>
  <si>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</si>
  <si>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</si>
  <si>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</si>
  <si>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</si>
  <si>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</si>
  <si>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</si>
  <si>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</si>
  <si>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</si>
  <si>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</si>
  <si>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</si>
  <si>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</si>
  <si>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</si>
  <si>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</si>
  <si>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</si>
  <si>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</si>
  <si>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</si>
  <si>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</si>
  <si>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</si>
  <si>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</si>
  <si>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</si>
  <si>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</si>
  <si>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</si>
  <si>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</si>
  <si>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</si>
  <si>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</si>
  <si>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</si>
  <si>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</si>
  <si>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</si>
  <si>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</si>
  <si>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</si>
  <si>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</si>
  <si>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</si>
  <si>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</si>
  <si>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</si>
  <si>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</si>
  <si>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</si>
  <si>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</si>
  <si>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</si>
  <si>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</si>
  <si>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</si>
  <si>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</si>
  <si>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</si>
  <si>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</si>
  <si>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</si>
  <si>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</si>
  <si>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</si>
  <si>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</si>
  <si>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</si>
  <si>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</si>
  <si>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</si>
  <si>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</si>
  <si>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</si>
  <si>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</si>
  <si>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</si>
  <si>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</si>
  <si>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</si>
  <si>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</si>
  <si>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</si>
  <si>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</si>
  <si>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</si>
  <si>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</si>
  <si>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</si>
  <si>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</si>
  <si>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</si>
  <si>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</si>
  <si>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</si>
  <si>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</si>
  <si>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</si>
  <si>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</si>
  <si>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</si>
  <si>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</si>
  <si>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</si>
  <si>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</si>
  <si>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</si>
  <si>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</si>
  <si>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</si>
  <si>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</si>
  <si>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</si>
  <si>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</si>
  <si>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</si>
  <si>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</si>
  <si>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</si>
  <si>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</si>
  <si>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</si>
  <si>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</si>
  <si>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</si>
  <si>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</si>
  <si>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</si>
  <si>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</si>
  <si>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</si>
  <si>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</si>
  <si>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</si>
  <si>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</si>
  <si>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</si>
  <si>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</si>
  <si>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</si>
  <si>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</si>
  <si>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</si>
  <si>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</si>
  <si>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</si>
  <si>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</si>
  <si>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</si>
  <si>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</si>
  <si>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</si>
  <si>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</si>
  <si>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</si>
  <si>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</si>
  <si>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</si>
  <si>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</si>
  <si>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</si>
  <si>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</si>
  <si>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</si>
  <si>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</si>
  <si>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</si>
  <si>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</si>
  <si>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</si>
  <si>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</si>
  <si>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</si>
  <si>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</si>
  <si>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</si>
  <si>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</si>
  <si>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</si>
  <si>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</si>
  <si>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</si>
  <si>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</si>
  <si>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</si>
  <si>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</si>
  <si>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</si>
  <si>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</si>
  <si>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</si>
  <si>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</si>
  <si>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</si>
  <si>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</si>
  <si>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</si>
  <si>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</si>
  <si>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</si>
  <si>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</si>
  <si>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</si>
  <si>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</si>
  <si>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</si>
  <si>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</si>
  <si>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</si>
  <si>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</si>
  <si>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</si>
  <si>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</si>
  <si>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</si>
  <si>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</si>
  <si>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</si>
  <si>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</si>
  <si>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</si>
  <si>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</si>
  <si>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</si>
  <si>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</si>
  <si>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</si>
  <si>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</si>
  <si>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</si>
  <si>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</si>
  <si>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</si>
  <si>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</si>
  <si>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</si>
  <si>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</si>
  <si>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</si>
  <si>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</si>
  <si>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</si>
  <si>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</si>
  <si>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</si>
  <si>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</si>
  <si>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</si>
  <si>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</si>
  <si>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</si>
  <si>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</si>
  <si>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</si>
  <si>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</si>
  <si>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</si>
  <si>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</si>
  <si>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</si>
  <si>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</si>
  <si>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</si>
  <si>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</si>
  <si>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</si>
  <si>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</si>
  <si>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</si>
  <si>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</si>
  <si>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</si>
  <si>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</si>
  <si>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</si>
  <si>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</si>
  <si>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</si>
  <si>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</si>
  <si>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</si>
  <si>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</si>
  <si>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</si>
  <si>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</si>
  <si>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</si>
  <si>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</si>
  <si>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</si>
  <si>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</si>
  <si>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</si>
  <si>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</si>
  <si>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</si>
  <si>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</si>
  <si>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</si>
  <si>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</si>
  <si>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</si>
  <si>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</si>
  <si>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</si>
  <si>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</si>
  <si>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</si>
  <si>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</si>
  <si>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</si>
  <si>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</si>
  <si>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</si>
  <si>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</si>
  <si>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</si>
  <si>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</si>
  <si>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</si>
  <si>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</si>
  <si>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</si>
  <si>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</si>
  <si>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</si>
  <si>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</si>
  <si>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</si>
  <si>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</si>
  <si>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</si>
  <si>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</si>
  <si>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</si>
  <si>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</si>
  <si>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</si>
  <si>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</si>
  <si>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</si>
  <si>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</si>
  <si>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</si>
  <si>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</si>
  <si>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</si>
  <si>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</si>
  <si>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</si>
  <si>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</si>
  <si>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</si>
  <si>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</si>
  <si>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</si>
  <si>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</si>
  <si>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</si>
  <si>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</si>
  <si>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</si>
  <si>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</si>
  <si>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</si>
  <si>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</si>
  <si>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</si>
  <si>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</si>
  <si>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</si>
  <si>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</si>
  <si>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</si>
  <si>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</si>
  <si>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</si>
  <si>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</si>
  <si>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</si>
  <si>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</si>
  <si>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</si>
  <si>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</si>
  <si>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</si>
  <si>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</si>
  <si>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</si>
  <si>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</si>
  <si>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</si>
  <si>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</si>
  <si>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</si>
  <si>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</si>
  <si>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</si>
  <si>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</si>
  <si>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</si>
  <si>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</si>
  <si>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</si>
  <si>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</si>
  <si>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</si>
  <si>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</si>
  <si>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</si>
  <si>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</si>
  <si>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</si>
  <si>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</si>
  <si>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</si>
  <si>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</si>
  <si>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</si>
  <si>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</si>
  <si>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</si>
  <si>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</si>
  <si>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</si>
  <si>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</si>
  <si>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</si>
  <si>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</si>
  <si>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</si>
  <si>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</si>
  <si>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</si>
  <si>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</si>
  <si>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</si>
  <si>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</si>
  <si>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</si>
  <si>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</si>
  <si>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</si>
  <si>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</si>
  <si>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</si>
  <si>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</si>
  <si>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</si>
  <si>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</si>
  <si>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</si>
  <si>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</si>
  <si>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</si>
  <si>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</si>
  <si>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</si>
  <si>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</si>
  <si>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</si>
  <si>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</si>
  <si>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</si>
  <si>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</si>
  <si>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</si>
  <si>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</si>
  <si>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</si>
  <si>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</si>
  <si>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</si>
  <si>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</si>
  <si>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</si>
  <si>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</si>
  <si>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</si>
  <si>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</si>
  <si>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</si>
  <si>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</si>
  <si>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</si>
  <si>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</si>
  <si>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</si>
  <si>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</si>
  <si>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</si>
  <si>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</si>
  <si>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</si>
  <si>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</si>
  <si>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</si>
  <si>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</si>
  <si>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</si>
  <si>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</si>
  <si>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</si>
  <si>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</si>
  <si>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</si>
  <si>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</si>
  <si>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</si>
  <si>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</si>
  <si>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</si>
  <si>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</si>
  <si>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</si>
  <si>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</si>
  <si>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</si>
  <si>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</si>
  <si>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</si>
  <si>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</si>
  <si>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</si>
  <si>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</si>
  <si>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</si>
  <si>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</si>
  <si>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</si>
  <si>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</si>
  <si>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</si>
  <si>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</si>
  <si>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</si>
  <si>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</si>
  <si>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</si>
  <si>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</si>
  <si>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</si>
  <si>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</si>
  <si>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</si>
  <si>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</si>
  <si>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</si>
  <si>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</si>
  <si>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</si>
  <si>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</si>
  <si>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</si>
  <si>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</si>
  <si>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</si>
  <si>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</si>
  <si>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</si>
  <si>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</si>
  <si>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</si>
  <si>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</si>
  <si>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</si>
  <si>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</si>
  <si>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</si>
  <si>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</si>
  <si>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</si>
  <si>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</si>
  <si>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</si>
  <si>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</si>
  <si>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</si>
  <si>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</si>
  <si>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</si>
  <si>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</si>
  <si>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</si>
  <si>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</si>
  <si>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</si>
  <si>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</si>
  <si>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</si>
  <si>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</si>
  <si>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</si>
  <si>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</si>
  <si>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</si>
  <si>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</si>
  <si>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</si>
  <si>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</si>
  <si>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</si>
  <si>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</si>
  <si>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</si>
  <si>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</si>
  <si>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</si>
  <si>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</si>
  <si>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</si>
  <si>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</si>
  <si>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</si>
  <si>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</si>
  <si>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</si>
  <si>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</si>
  <si>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</si>
  <si>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</si>
  <si>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</si>
  <si>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</si>
  <si>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</si>
  <si>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</si>
  <si>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</si>
  <si>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</si>
  <si>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</si>
  <si>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</si>
  <si>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</si>
  <si>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</si>
  <si>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</si>
  <si>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</si>
  <si>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</si>
  <si>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</si>
  <si>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</si>
  <si>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</si>
  <si>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</si>
  <si>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</si>
  <si>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</si>
  <si>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</si>
  <si>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</si>
  <si>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</si>
  <si>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</si>
  <si>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</si>
  <si>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</si>
  <si>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</si>
  <si>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</si>
  <si>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</si>
  <si>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</si>
  <si>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</si>
  <si>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</si>
  <si>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</si>
  <si>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</si>
  <si>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</si>
  <si>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</si>
  <si>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</si>
  <si>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</si>
  <si>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</si>
  <si>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</si>
  <si>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</si>
  <si>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</si>
  <si>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</si>
  <si>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</si>
  <si>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</si>
  <si>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</si>
  <si>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</si>
  <si>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</si>
  <si>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</si>
  <si>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</si>
  <si>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</si>
  <si>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</si>
  <si>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</si>
  <si>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</si>
  <si>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</si>
  <si>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</si>
  <si>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</si>
  <si>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</si>
  <si>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</si>
  <si>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</si>
  <si>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</si>
  <si>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</si>
  <si>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</si>
  <si>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</si>
  <si>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</si>
  <si>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</si>
  <si>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</si>
  <si>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</si>
  <si>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</si>
  <si>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</si>
  <si>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</si>
  <si>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</si>
  <si>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</si>
  <si>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</si>
  <si>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</si>
  <si>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</si>
  <si>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</si>
  <si>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</si>
  <si>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</si>
  <si>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</si>
  <si>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</si>
  <si>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</si>
  <si>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</si>
  <si>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</si>
  <si>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</si>
  <si>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</si>
  <si>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</si>
  <si>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</si>
  <si>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</si>
  <si>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</si>
  <si>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</si>
  <si>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</si>
  <si>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</si>
  <si>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</si>
  <si>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</si>
  <si>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</si>
  <si>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</si>
  <si>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</si>
  <si>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</si>
  <si>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</si>
  <si>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</si>
  <si>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</si>
  <si>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</si>
  <si>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</si>
  <si>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</si>
  <si>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</si>
  <si>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</si>
  <si>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</si>
  <si>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</si>
  <si>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</si>
  <si>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</si>
  <si>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</si>
  <si>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</si>
  <si>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</si>
  <si>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</si>
  <si>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</si>
  <si>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</si>
  <si>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</si>
  <si>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</si>
  <si>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</si>
  <si>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</si>
  <si>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</si>
  <si>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</si>
  <si>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</si>
  <si>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</si>
  <si>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</si>
  <si>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</si>
  <si>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</si>
  <si>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</si>
  <si>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</si>
  <si>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</si>
  <si>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</si>
  <si>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</si>
  <si>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</si>
  <si>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</si>
  <si>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</si>
  <si>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</si>
  <si>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</si>
  <si>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</si>
  <si>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</si>
  <si>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</si>
  <si>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</si>
  <si>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</si>
  <si>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</si>
  <si>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</si>
  <si>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</si>
  <si>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</si>
  <si>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</si>
  <si>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</si>
  <si>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</si>
  <si>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</si>
  <si>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</si>
  <si>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</si>
  <si>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</si>
  <si>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</si>
  <si>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</si>
  <si>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</si>
  <si>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</si>
  <si>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</si>
  <si>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</si>
  <si>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</si>
  <si>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</si>
  <si>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</si>
  <si>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</si>
  <si>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</si>
  <si>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</si>
  <si>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</si>
  <si>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</si>
  <si>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</si>
  <si>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</si>
  <si>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</si>
  <si>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</si>
  <si>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</si>
  <si>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</si>
  <si>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</si>
  <si>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</si>
  <si>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</si>
  <si>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</si>
  <si>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</si>
  <si>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</si>
  <si>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</si>
  <si>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</si>
  <si>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</si>
  <si>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</si>
  <si>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</si>
  <si>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</si>
  <si>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</si>
  <si>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</si>
  <si>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</si>
  <si>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</si>
  <si>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</si>
  <si>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</si>
  <si>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</si>
  <si>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</si>
  <si>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</si>
  <si>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</si>
  <si>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</si>
  <si>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</si>
  <si>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</si>
  <si>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</si>
  <si>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</si>
  <si>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</si>
  <si>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</si>
  <si>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</si>
  <si>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</si>
  <si>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</si>
  <si>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</si>
  <si>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</si>
  <si>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</si>
  <si>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</si>
  <si>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</si>
  <si>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</si>
  <si>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</si>
  <si>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</si>
  <si>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</si>
  <si>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</si>
  <si>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</si>
  <si>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</si>
  <si>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</si>
  <si>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</si>
  <si>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</si>
  <si>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</si>
  <si>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</si>
  <si>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</si>
  <si>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</si>
  <si>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</si>
  <si>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</si>
  <si>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</si>
  <si>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</si>
  <si>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</si>
  <si>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</si>
  <si>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</si>
  <si>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</si>
  <si>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</si>
  <si>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</si>
  <si>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</si>
  <si>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</si>
  <si>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</si>
  <si>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</si>
  <si>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</si>
  <si>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</si>
  <si>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</si>
  <si>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</si>
  <si>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</si>
  <si>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</si>
  <si>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</si>
  <si>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</si>
  <si>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</si>
  <si>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</si>
  <si>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</si>
  <si>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</si>
  <si>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</si>
  <si>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</si>
  <si>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</si>
  <si>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</si>
  <si>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</si>
  <si>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</si>
  <si>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</si>
  <si>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</si>
  <si>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</si>
  <si>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</si>
  <si>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</si>
  <si>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</si>
  <si>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</si>
  <si>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</si>
  <si>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</si>
  <si>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</si>
  <si>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</si>
  <si>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</si>
  <si>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</si>
  <si>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</si>
  <si>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</si>
  <si>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</si>
  <si>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</si>
  <si>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</si>
  <si>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</si>
  <si>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</si>
  <si>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</si>
  <si>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</si>
  <si>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</si>
  <si>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</si>
  <si>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</si>
  <si>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</si>
  <si>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</si>
  <si>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</si>
  <si>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</si>
  <si>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</si>
  <si>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</si>
  <si>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</si>
  <si>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</si>
  <si>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</si>
  <si>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</si>
  <si>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</si>
  <si>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</si>
  <si>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</si>
  <si>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</si>
  <si>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</si>
  <si>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</si>
  <si>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</si>
  <si>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</si>
  <si>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</si>
  <si>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</si>
  <si>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</si>
  <si>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</si>
  <si>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</si>
  <si>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</si>
  <si>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</si>
  <si>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</si>
  <si>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</si>
  <si>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</si>
  <si>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</si>
  <si>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</si>
  <si>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</si>
  <si>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</si>
  <si>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</si>
  <si>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</si>
  <si>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</si>
  <si>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</si>
  <si>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</si>
  <si>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</si>
  <si>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</si>
  <si>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</si>
  <si>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</si>
  <si>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</si>
  <si>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</si>
  <si>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</si>
  <si>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</si>
  <si>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</si>
  <si>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</si>
  <si>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</si>
  <si>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</si>
  <si>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</si>
  <si>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</si>
  <si>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</si>
  <si>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</si>
  <si>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</si>
  <si>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</si>
  <si>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</si>
  <si>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</si>
  <si>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</si>
  <si>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</si>
  <si>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</si>
  <si>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</si>
  <si>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</si>
  <si>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</si>
  <si>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</si>
  <si>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</si>
  <si>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</si>
  <si>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</si>
  <si>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</si>
  <si>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</si>
  <si>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</si>
  <si>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</si>
  <si>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</si>
  <si>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</si>
  <si>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</si>
  <si>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</si>
  <si>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</si>
  <si>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</si>
  <si>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</si>
  <si>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</si>
  <si>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</si>
  <si>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</si>
  <si>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</si>
  <si>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</si>
  <si>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</si>
  <si>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</si>
  <si>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</si>
  <si>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</si>
  <si>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</si>
  <si>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</si>
  <si>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</si>
  <si>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</si>
  <si>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</si>
  <si>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</si>
  <si>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</si>
  <si>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</si>
  <si>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</si>
  <si>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</si>
  <si>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</si>
  <si>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</si>
  <si>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</si>
  <si>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</si>
  <si>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</si>
  <si>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</si>
  <si>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</si>
  <si>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</si>
  <si>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</si>
  <si>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</si>
  <si>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</si>
  <si>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</si>
  <si>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</si>
  <si>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</si>
  <si>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</si>
  <si>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</si>
  <si>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</si>
  <si>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</si>
  <si>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</si>
  <si>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</si>
  <si>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</si>
  <si>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</si>
  <si>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</si>
  <si>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</si>
  <si>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</si>
  <si>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</si>
  <si>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</si>
  <si>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</si>
  <si>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</si>
  <si>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</si>
  <si>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</si>
  <si>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</si>
  <si>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</si>
  <si>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</si>
  <si>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</si>
  <si>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</si>
  <si>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</si>
  <si>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</si>
  <si>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</si>
  <si>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</si>
  <si>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</si>
  <si>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</si>
  <si>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</si>
  <si>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</si>
  <si>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</si>
  <si>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</si>
  <si>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</si>
  <si>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</si>
  <si>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</si>
  <si>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</si>
  <si>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</si>
  <si>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</si>
  <si>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</si>
  <si>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</si>
  <si>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</si>
  <si>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</si>
  <si>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</si>
  <si>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</si>
  <si>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</si>
  <si>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</si>
  <si>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</si>
  <si>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</si>
  <si>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</si>
  <si>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</si>
  <si>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</si>
  <si>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</si>
  <si>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</si>
  <si>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</si>
  <si>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</si>
  <si>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</si>
  <si>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</si>
  <si>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</si>
  <si>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</si>
  <si>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</si>
  <si>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</si>
  <si>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</si>
  <si>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</si>
  <si>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</si>
  <si>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</si>
  <si>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</si>
  <si>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</si>
  <si>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</si>
  <si>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</si>
  <si>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</si>
  <si>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</si>
  <si>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</si>
  <si>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</si>
  <si>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</si>
  <si>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</si>
  <si>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</si>
  <si>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</si>
  <si>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</si>
  <si>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</si>
  <si>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</si>
  <si>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</si>
  <si>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</si>
  <si>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</si>
  <si>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</si>
  <si>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</si>
  <si>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</si>
  <si>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</si>
  <si>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</si>
  <si>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</si>
  <si>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</si>
  <si>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</si>
  <si>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</si>
  <si>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</si>
  <si>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</si>
  <si>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</si>
  <si>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</si>
  <si>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</si>
  <si>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</si>
  <si>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</si>
  <si>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</si>
  <si>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</si>
  <si>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</si>
  <si>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</si>
  <si>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</si>
  <si>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</si>
  <si>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</si>
  <si>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</si>
  <si>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</si>
  <si>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</si>
  <si>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</si>
  <si>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</si>
  <si>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</si>
  <si>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</si>
  <si>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</si>
  <si>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</si>
  <si>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</si>
  <si>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</si>
  <si>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</si>
  <si>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</si>
  <si>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</si>
  <si>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</si>
  <si>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</si>
  <si>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</si>
  <si>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</si>
  <si>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</si>
  <si>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</si>
  <si>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</si>
  <si>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</si>
  <si>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</si>
  <si>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</si>
  <si>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</si>
  <si>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</si>
  <si>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</si>
  <si>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</si>
  <si>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</si>
  <si>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</si>
  <si>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</si>
  <si>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</si>
  <si>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</si>
  <si>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</si>
  <si>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</si>
  <si>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</si>
  <si>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</si>
  <si>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</si>
  <si>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</si>
  <si>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</si>
  <si>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</si>
  <si>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</si>
  <si>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</si>
  <si>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</si>
  <si>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</si>
  <si>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</si>
  <si>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</si>
  <si>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</si>
  <si>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</si>
  <si>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</si>
  <si>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</si>
  <si>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</si>
  <si>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</si>
  <si>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</si>
  <si>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</si>
  <si>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</si>
  <si>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</si>
  <si>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</si>
  <si>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</si>
  <si>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</si>
  <si>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</si>
  <si>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</si>
  <si>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</si>
  <si>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</si>
  <si>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</si>
  <si>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</si>
  <si>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</si>
  <si>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</si>
  <si>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</si>
  <si>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</si>
  <si>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</si>
  <si>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</si>
  <si>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</si>
  <si>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</si>
  <si>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</si>
  <si>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</si>
  <si>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</si>
  <si>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</si>
  <si>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</si>
  <si>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</si>
  <si>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</si>
  <si>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</si>
  <si>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</si>
  <si>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</si>
  <si>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</si>
  <si>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</si>
  <si>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</si>
  <si>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</si>
  <si>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</si>
  <si>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</si>
  <si>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</si>
  <si>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</si>
  <si>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</si>
  <si>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</si>
  <si>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</si>
  <si>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</si>
  <si>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</si>
  <si>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</si>
  <si>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</si>
  <si>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</si>
  <si>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</si>
  <si>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</si>
  <si>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</si>
  <si>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</si>
  <si>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</si>
  <si>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</si>
  <si>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</si>
  <si>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</si>
  <si>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</si>
  <si>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</si>
  <si>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</si>
  <si>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</si>
  <si>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</si>
  <si>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</si>
  <si>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</si>
  <si>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</si>
  <si>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</si>
  <si>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</si>
  <si>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</si>
  <si>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</si>
  <si>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</si>
  <si>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</si>
  <si>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</si>
  <si>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</si>
  <si>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</si>
  <si>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</si>
  <si>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</si>
  <si>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</si>
  <si>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</si>
  <si>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</si>
  <si>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</si>
  <si>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</si>
  <si>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</si>
  <si>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</si>
  <si>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</si>
  <si>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</si>
  <si>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</si>
  <si>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</si>
  <si>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</si>
  <si>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</si>
  <si>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</si>
  <si>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</si>
  <si>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</si>
  <si>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</si>
  <si>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</si>
  <si>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</si>
  <si>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</si>
  <si>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</si>
  <si>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</si>
  <si>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</si>
  <si>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</si>
  <si>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</si>
  <si>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</si>
  <si>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</si>
  <si>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</si>
  <si>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</si>
  <si>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</si>
  <si>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</si>
  <si>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</si>
  <si>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</si>
  <si>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</si>
  <si>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</si>
  <si>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</si>
  <si>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</si>
  <si>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</si>
  <si>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</si>
  <si>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</si>
  <si>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</si>
  <si>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</si>
  <si>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</si>
  <si>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</si>
  <si>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</si>
  <si>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</si>
  <si>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</si>
  <si>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</si>
  <si>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</si>
  <si>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</si>
  <si>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</si>
  <si>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</si>
  <si>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</si>
  <si>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</si>
  <si>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</si>
  <si>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</si>
  <si>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</si>
  <si>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</si>
  <si>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</si>
  <si>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</si>
  <si>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</si>
  <si>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</si>
  <si>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</si>
  <si>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</si>
  <si>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</si>
  <si>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</si>
  <si>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</si>
  <si>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</si>
  <si>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</si>
  <si>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</si>
  <si>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</si>
  <si>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</si>
  <si>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</si>
  <si>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</si>
  <si>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</si>
  <si>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</si>
  <si>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</si>
  <si>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</si>
  <si>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</si>
  <si>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</si>
  <si>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</si>
  <si>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</si>
  <si>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</si>
  <si>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</si>
  <si>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</si>
  <si>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</si>
  <si>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</si>
  <si>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</si>
  <si>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</si>
  <si>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</si>
  <si>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</si>
  <si>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</si>
  <si>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</si>
  <si>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</si>
  <si>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</si>
  <si>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</si>
  <si>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</si>
  <si>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</si>
  <si>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</si>
  <si>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</si>
  <si>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</si>
  <si>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</si>
  <si>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</si>
  <si>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</si>
  <si>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</si>
  <si>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</si>
  <si>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</si>
  <si>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</si>
  <si>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</si>
  <si>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</si>
  <si>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</si>
  <si>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</si>
  <si>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</si>
  <si>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</si>
  <si>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</si>
  <si>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</si>
  <si>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</si>
  <si>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</si>
  <si>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</si>
  <si>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</si>
  <si>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</si>
  <si>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</si>
  <si>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</si>
  <si>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</si>
  <si>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</si>
  <si>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</si>
  <si>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</si>
  <si>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</si>
  <si>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</si>
  <si>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</si>
  <si>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</si>
  <si>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</si>
  <si>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</si>
  <si>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</si>
  <si>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</si>
  <si>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</si>
  <si>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</si>
  <si>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</si>
  <si>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</si>
  <si>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</si>
  <si>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</si>
  <si>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</si>
  <si>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</si>
  <si>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</si>
  <si>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</si>
  <si>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</si>
  <si>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</si>
  <si>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</si>
  <si>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</si>
  <si>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</si>
  <si>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</si>
  <si>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</si>
  <si>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</si>
  <si>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</si>
  <si>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</si>
  <si>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</si>
  <si>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</si>
  <si>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</si>
  <si>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</si>
  <si>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</si>
  <si>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</si>
  <si>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</si>
  <si>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</si>
  <si>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</si>
  <si>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</si>
  <si>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</si>
  <si>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</si>
  <si>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</si>
  <si>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</si>
  <si>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</si>
  <si>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</si>
  <si>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</si>
  <si>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</si>
  <si>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</si>
  <si>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</si>
  <si>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</si>
  <si>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</si>
  <si>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</si>
  <si>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</si>
  <si>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</si>
  <si>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</si>
  <si>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</si>
  <si>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</si>
  <si>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</si>
  <si>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</si>
  <si>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</si>
  <si>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</si>
  <si>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</si>
  <si>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</si>
  <si>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</si>
  <si>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</si>
  <si>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</si>
  <si>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</si>
  <si>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</si>
  <si>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</si>
  <si>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</si>
  <si>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</si>
  <si>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</si>
  <si>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</si>
  <si>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</si>
  <si>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</si>
  <si>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</si>
  <si>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</si>
  <si>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</si>
  <si>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</si>
  <si>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</si>
  <si>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</si>
  <si>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</si>
  <si>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</si>
  <si>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</si>
  <si>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</si>
  <si>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</si>
  <si>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</si>
  <si>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</si>
  <si>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</si>
  <si>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</si>
  <si>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</si>
  <si>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</si>
  <si>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</si>
  <si>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</si>
  <si>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</si>
  <si>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</si>
  <si>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</si>
  <si>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</si>
  <si>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</si>
  <si>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</si>
  <si>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</si>
  <si>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</si>
  <si>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</si>
  <si>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</si>
  <si>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</si>
  <si>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</si>
  <si>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</si>
  <si>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</si>
  <si>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</si>
  <si>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</si>
  <si>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</si>
  <si>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</si>
  <si>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</si>
  <si>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</si>
  <si>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</si>
  <si>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</si>
  <si>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</si>
  <si>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</si>
  <si>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</si>
  <si>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</si>
  <si>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</si>
  <si>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</si>
  <si>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</si>
  <si>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</si>
  <si>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</si>
  <si>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</si>
  <si>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</si>
  <si>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</si>
  <si>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</si>
  <si>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</si>
  <si>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</si>
  <si>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</si>
  <si>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</si>
  <si>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</si>
  <si>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</si>
  <si>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</si>
  <si>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</si>
  <si>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</si>
  <si>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</si>
  <si>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</si>
  <si>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</si>
  <si>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</si>
  <si>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</si>
  <si>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</si>
  <si>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</si>
  <si>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</si>
  <si>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</si>
  <si>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</si>
  <si>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</si>
  <si>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</si>
  <si>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</si>
  <si>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</si>
  <si>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</si>
  <si>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</si>
  <si>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</si>
  <si>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</si>
  <si>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</si>
  <si>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</si>
  <si>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</si>
  <si>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</si>
  <si>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</si>
  <si>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</si>
  <si>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</si>
  <si>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</si>
  <si>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</si>
  <si>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</si>
  <si>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</si>
  <si>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</si>
  <si>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</si>
  <si>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</si>
  <si>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</si>
  <si>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</si>
  <si>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</si>
  <si>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</si>
  <si>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</si>
  <si>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</si>
  <si>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</si>
  <si>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</si>
  <si>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</si>
  <si>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</si>
  <si>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</si>
  <si>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</si>
  <si>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</si>
  <si>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</si>
  <si>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</si>
  <si>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</si>
  <si>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</si>
  <si>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</si>
  <si>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</si>
  <si>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</si>
  <si>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</si>
  <si>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</si>
  <si>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</si>
  <si>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</si>
  <si>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</si>
  <si>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</si>
  <si>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</si>
  <si>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</si>
  <si>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</si>
  <si>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</si>
  <si>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</si>
  <si>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</si>
  <si>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</si>
  <si>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</si>
  <si>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</si>
  <si>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</si>
  <si>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</si>
  <si>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</si>
  <si>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</si>
  <si>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</si>
  <si>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</si>
  <si>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</si>
  <si>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</si>
  <si>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</si>
  <si>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</si>
  <si>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</si>
  <si>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</si>
  <si>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</si>
  <si>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</si>
  <si>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</si>
  <si>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</si>
  <si>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</si>
  <si>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</si>
  <si>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</si>
  <si>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</si>
  <si>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</si>
  <si>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</si>
  <si>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</si>
  <si>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</si>
  <si>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</si>
  <si>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</si>
  <si>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</si>
  <si>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</si>
  <si>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</si>
  <si>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</si>
  <si>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</si>
  <si>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</si>
  <si>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</si>
  <si>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</si>
  <si>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</si>
  <si>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</si>
  <si>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</si>
  <si>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</si>
  <si>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</si>
  <si>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</si>
  <si>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</si>
  <si>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</si>
  <si>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</si>
  <si>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</si>
  <si>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</si>
  <si>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</si>
  <si>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</si>
  <si>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</si>
  <si>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</si>
  <si>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</si>
  <si>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</si>
  <si>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</si>
  <si>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</si>
  <si>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</si>
  <si>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</si>
  <si>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</si>
  <si>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</si>
  <si>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</si>
  <si>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</si>
  <si>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</si>
  <si>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</si>
  <si>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</si>
  <si>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</si>
  <si>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</si>
  <si>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</si>
  <si>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</si>
  <si>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</si>
  <si>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</si>
  <si>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</si>
  <si>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</si>
  <si>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</si>
  <si>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</si>
  <si>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</si>
  <si>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</si>
  <si>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</si>
  <si>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</si>
  <si>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</si>
  <si>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</si>
  <si>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</si>
  <si>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</si>
  <si>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</si>
  <si>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</si>
  <si>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</si>
  <si>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</si>
  <si>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</si>
  <si>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</si>
  <si>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</si>
  <si>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</si>
  <si>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</si>
  <si>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</si>
  <si>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</si>
  <si>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</si>
  <si>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</si>
  <si>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</si>
  <si>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</si>
  <si>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</si>
  <si>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</si>
  <si>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</si>
  <si>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</si>
  <si>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</si>
  <si>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</si>
  <si>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</si>
  <si>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</si>
  <si>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</si>
  <si>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</si>
  <si>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</si>
  <si>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</si>
  <si>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</si>
  <si>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</si>
  <si>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</si>
  <si>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</si>
  <si>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</si>
  <si>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</si>
  <si>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</si>
  <si>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</si>
  <si>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</si>
  <si>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</si>
  <si>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</si>
  <si>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</si>
  <si>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</si>
  <si>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</si>
  <si>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</si>
  <si>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</si>
  <si>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</si>
  <si>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</si>
  <si>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</si>
  <si>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</si>
  <si>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</si>
  <si>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</si>
  <si>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</si>
  <si>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</si>
  <si>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</si>
  <si>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</si>
  <si>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</si>
  <si>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</si>
  <si>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</si>
  <si>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</si>
  <si>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</si>
  <si>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</si>
  <si>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</si>
  <si>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</si>
  <si>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</si>
  <si>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</si>
  <si>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</si>
  <si>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</si>
  <si>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</si>
  <si>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</si>
  <si>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</si>
  <si>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</si>
  <si>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</si>
  <si>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</si>
  <si>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</si>
  <si>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</si>
  <si>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</si>
  <si>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</si>
  <si>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</si>
  <si>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</si>
  <si>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</si>
  <si>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</si>
  <si>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</si>
  <si>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</si>
  <si>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</si>
  <si>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</si>
  <si>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</si>
  <si>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</si>
  <si>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</si>
  <si>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</si>
  <si>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</si>
  <si>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</si>
  <si>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</si>
  <si>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</si>
  <si>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</si>
  <si>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</si>
  <si>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</si>
  <si>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</si>
  <si>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</si>
  <si>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</si>
  <si>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</si>
  <si>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</si>
  <si>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</si>
  <si>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</si>
  <si>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</si>
  <si>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</si>
  <si>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</si>
  <si>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</si>
  <si>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</si>
  <si>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</si>
  <si>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</si>
  <si>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</si>
  <si>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</si>
  <si>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</si>
  <si>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</si>
  <si>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</si>
  <si>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</si>
  <si>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</si>
  <si>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</si>
  <si>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</si>
  <si>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</si>
  <si>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</si>
  <si>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</si>
  <si>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</si>
  <si>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</si>
  <si>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</si>
  <si>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</si>
  <si>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</si>
  <si>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</si>
  <si>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</si>
  <si>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</si>
  <si>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</si>
  <si>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</si>
  <si>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</si>
  <si>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</si>
  <si>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</si>
  <si>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</si>
  <si>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</si>
  <si>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</si>
  <si>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</si>
  <si>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</si>
  <si>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</si>
  <si>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</si>
  <si>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</si>
  <si>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</si>
  <si>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</si>
  <si>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</si>
  <si>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</si>
  <si>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</si>
  <si>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</si>
  <si>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</si>
  <si>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</si>
  <si>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</si>
  <si>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</si>
  <si>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</si>
  <si>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</si>
  <si>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</si>
  <si>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</si>
  <si>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</si>
  <si>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</si>
  <si>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</si>
  <si>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</si>
  <si>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</si>
  <si>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</si>
  <si>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</si>
  <si>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</si>
  <si>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</si>
  <si>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</si>
  <si>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</si>
  <si>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</si>
  <si>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</si>
  <si>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</si>
  <si>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</si>
  <si>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</si>
  <si>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</si>
  <si>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</si>
  <si>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</si>
  <si>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</si>
  <si>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</si>
  <si>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</si>
  <si>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</si>
  <si>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</si>
  <si>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</si>
  <si>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</si>
  <si>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</si>
  <si>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</si>
  <si>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</si>
  <si>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</si>
  <si>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</si>
  <si>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</si>
  <si>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</si>
  <si>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</si>
  <si>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</si>
  <si>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</si>
  <si>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</si>
  <si>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</si>
  <si>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</si>
  <si>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</si>
  <si>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</si>
  <si>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</si>
  <si>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</si>
  <si>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</si>
  <si>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</si>
  <si>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</si>
  <si>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</si>
  <si>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</si>
  <si>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</si>
  <si>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</si>
  <si>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</si>
  <si>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</si>
  <si>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</si>
  <si>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</si>
  <si>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</si>
  <si>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</si>
  <si>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</si>
  <si>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</si>
  <si>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</si>
  <si>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</si>
  <si>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</si>
  <si>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</si>
  <si>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</si>
  <si>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</si>
  <si>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</si>
  <si>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</si>
  <si>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</si>
  <si>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</si>
  <si>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</si>
  <si>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</si>
  <si>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</si>
  <si>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</si>
  <si>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</si>
  <si>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</si>
  <si>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</si>
  <si>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</si>
  <si>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</si>
  <si>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</si>
  <si>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</si>
  <si>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</si>
  <si>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</si>
  <si>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</si>
  <si>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</si>
  <si>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</si>
  <si>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</si>
  <si>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</si>
  <si>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</si>
  <si>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</si>
  <si>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</si>
  <si>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</si>
  <si>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</si>
  <si>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</si>
  <si>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</si>
  <si>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</si>
  <si>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</si>
  <si>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</si>
  <si>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</si>
  <si>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</si>
  <si>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</si>
  <si>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</si>
  <si>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</si>
  <si>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</si>
  <si>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</si>
  <si>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</si>
  <si>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</si>
  <si>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</si>
  <si>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</si>
  <si>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</si>
  <si>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</si>
  <si>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</si>
  <si>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</si>
  <si>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</si>
  <si>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</si>
  <si>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</si>
  <si>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</si>
  <si>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</si>
  <si>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</si>
  <si>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</si>
  <si>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</si>
  <si>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</si>
  <si>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</si>
  <si>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</si>
  <si>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</si>
  <si>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</si>
  <si>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</si>
  <si>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</si>
  <si>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</si>
  <si>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</si>
  <si>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</si>
  <si>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</si>
  <si>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</si>
  <si>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</si>
  <si>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</si>
  <si>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</si>
  <si>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</si>
  <si>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</si>
  <si>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</si>
  <si>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</si>
  <si>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</si>
  <si>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</si>
  <si>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</si>
  <si>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</si>
  <si>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</si>
  <si>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</si>
  <si>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</si>
  <si>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</si>
  <si>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</si>
  <si>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</si>
  <si>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</si>
  <si>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</si>
  <si>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</si>
  <si>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</si>
  <si>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</si>
  <si>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</si>
  <si>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</si>
  <si>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</si>
  <si>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</si>
  <si>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</si>
  <si>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</si>
  <si>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</si>
  <si>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</si>
  <si>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</si>
  <si>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</si>
  <si>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</si>
  <si>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</si>
  <si>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</si>
  <si>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</si>
  <si>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</si>
  <si>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</si>
  <si>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</si>
  <si>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</si>
  <si>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</si>
  <si>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</si>
  <si>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</si>
  <si>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</si>
  <si>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</si>
  <si>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</si>
  <si>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</si>
  <si>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</si>
  <si>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</si>
  <si>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</si>
  <si>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</si>
  <si>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</si>
  <si>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</si>
  <si>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</si>
  <si>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</si>
  <si>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</si>
  <si>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</si>
  <si>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</si>
  <si>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</si>
  <si>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</si>
  <si>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</si>
  <si>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</si>
  <si>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</si>
  <si>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</si>
  <si>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</si>
  <si>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</si>
  <si>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</si>
  <si>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</si>
  <si>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</si>
  <si>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</si>
  <si>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</si>
  <si>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</si>
  <si>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</si>
  <si>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</si>
  <si>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</si>
  <si>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</si>
  <si>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</si>
  <si>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</si>
  <si>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</si>
  <si>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</si>
  <si>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</si>
  <si>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</si>
  <si>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</si>
  <si>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</si>
  <si>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</si>
  <si>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</si>
  <si>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</si>
  <si>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</si>
  <si>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</si>
  <si>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</si>
  <si>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</si>
  <si>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</si>
  <si>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</si>
  <si>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</si>
  <si>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</si>
  <si>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</si>
  <si>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</si>
  <si>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</si>
  <si>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</si>
  <si>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</si>
  <si>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</si>
  <si>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</si>
  <si>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</si>
  <si>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</si>
  <si>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</si>
  <si>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</si>
  <si>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</si>
  <si>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</si>
  <si>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</si>
  <si>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</si>
  <si>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</si>
  <si>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</si>
  <si>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</si>
  <si>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</si>
  <si>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</si>
  <si>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</si>
  <si>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</si>
  <si>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</si>
  <si>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</si>
  <si>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</si>
  <si>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</si>
  <si>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</si>
  <si>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</si>
  <si>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</si>
  <si>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</si>
  <si>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</si>
  <si>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</si>
  <si>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</si>
  <si>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</si>
  <si>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</si>
  <si>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</si>
  <si>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</si>
  <si>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</si>
  <si>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</si>
  <si>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</si>
  <si>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</si>
  <si>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</si>
  <si>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</si>
  <si>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</si>
  <si>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</si>
  <si>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</si>
  <si>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</si>
  <si>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</si>
  <si>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</si>
  <si>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</si>
  <si>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</si>
  <si>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</si>
  <si>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</si>
  <si>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</si>
  <si>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</si>
  <si>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</si>
  <si>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</si>
  <si>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</si>
  <si>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</si>
  <si>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</si>
  <si>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</si>
  <si>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</si>
  <si>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</si>
  <si>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</si>
  <si>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</si>
  <si>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</si>
  <si>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</si>
  <si>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</si>
  <si>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</si>
  <si>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</si>
  <si>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</si>
  <si>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</si>
  <si>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</si>
  <si>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</si>
  <si>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</si>
  <si>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</si>
  <si>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</si>
  <si>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</si>
  <si>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</si>
  <si>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</si>
  <si>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</si>
  <si>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</si>
  <si>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</si>
  <si>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</si>
  <si>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</si>
  <si>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</si>
  <si>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</si>
  <si>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</si>
  <si>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</si>
  <si>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</si>
  <si>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</si>
  <si>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</si>
  <si>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</si>
  <si>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</si>
  <si>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</si>
  <si>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</si>
  <si>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</si>
  <si>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</si>
  <si>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</si>
  <si>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</si>
  <si>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</si>
  <si>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</si>
  <si>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</si>
  <si>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</si>
  <si>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</si>
  <si>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</si>
  <si>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</si>
  <si>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</si>
  <si>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</si>
  <si>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</si>
  <si>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</si>
  <si>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</si>
  <si>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</si>
  <si>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</si>
  <si>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</si>
  <si>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</si>
  <si>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</si>
  <si>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</si>
  <si>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</si>
  <si>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</si>
  <si>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</si>
  <si>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</si>
  <si>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</si>
  <si>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</si>
  <si>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</si>
  <si>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</si>
  <si>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</si>
  <si>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</si>
  <si>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</si>
  <si>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</si>
  <si>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</si>
  <si>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</si>
  <si>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</si>
  <si>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</si>
  <si>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</si>
  <si>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</si>
  <si>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</si>
  <si>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</si>
  <si>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</si>
  <si>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</si>
  <si>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</si>
  <si>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</si>
  <si>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</si>
  <si>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</si>
  <si>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</si>
  <si>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</si>
  <si>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</si>
  <si>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</si>
  <si>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</si>
  <si>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</si>
  <si>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</si>
  <si>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</si>
  <si>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</si>
  <si>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</si>
  <si>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</si>
  <si>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</si>
  <si>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</si>
  <si>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</si>
  <si>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</si>
  <si>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</si>
  <si>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</si>
  <si>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</si>
  <si>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</si>
  <si>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</si>
  <si>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</si>
  <si>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</si>
  <si>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</si>
  <si>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</si>
  <si>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</si>
  <si>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</si>
  <si>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</si>
  <si>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</si>
  <si>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</si>
  <si>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</si>
  <si>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</si>
  <si>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</si>
  <si>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</si>
  <si>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</si>
  <si>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</si>
  <si>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</si>
  <si>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</si>
  <si>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</si>
  <si>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</si>
  <si>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</si>
  <si>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</si>
  <si>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</si>
  <si>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</si>
  <si>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</si>
  <si>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</si>
  <si>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</si>
  <si>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</si>
  <si>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</si>
  <si>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</si>
  <si>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</si>
  <si>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</si>
  <si>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</si>
  <si>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</si>
  <si>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</si>
  <si>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</si>
  <si>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</si>
  <si>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</si>
  <si>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</si>
  <si>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</si>
  <si>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</si>
  <si>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</si>
  <si>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</si>
  <si>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</si>
  <si>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</si>
  <si>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</si>
  <si>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</si>
  <si>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</si>
  <si>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</si>
  <si>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</si>
  <si>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</si>
  <si>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</si>
  <si>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</si>
  <si>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</si>
  <si>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</si>
  <si>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</si>
  <si>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</si>
  <si>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</si>
  <si>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</si>
  <si>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</si>
  <si>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</si>
  <si>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</si>
  <si>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</si>
  <si>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</si>
  <si>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</si>
  <si>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</si>
  <si>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</si>
  <si>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</si>
  <si>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</si>
  <si>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</si>
  <si>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</si>
  <si>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</si>
  <si>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</si>
  <si>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</si>
  <si>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</si>
  <si>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</si>
  <si>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</si>
  <si>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</si>
  <si>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</si>
  <si>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</si>
  <si>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</si>
  <si>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</si>
  <si>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</si>
  <si>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</si>
  <si>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</si>
  <si>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</si>
  <si>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</si>
  <si>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</si>
  <si>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</si>
  <si>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</si>
  <si>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</si>
  <si>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</si>
  <si>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</si>
  <si>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</si>
  <si>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</si>
  <si>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</si>
  <si>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</si>
  <si>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</si>
  <si>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</si>
  <si>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</si>
  <si>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</si>
  <si>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</si>
  <si>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</si>
  <si>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</si>
  <si>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</si>
  <si>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</si>
  <si>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</si>
  <si>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</si>
  <si>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</si>
  <si>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</si>
  <si>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</si>
  <si>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</si>
  <si>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</si>
  <si>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</si>
  <si>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</si>
  <si>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</si>
  <si>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</si>
  <si>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</si>
  <si>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</si>
  <si>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</si>
  <si>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</si>
  <si>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</si>
  <si>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</si>
  <si>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</si>
  <si>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</si>
  <si>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</si>
  <si>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</si>
  <si>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</si>
  <si>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</si>
  <si>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</si>
  <si>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</si>
  <si>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</si>
  <si>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</si>
  <si>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</si>
  <si>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</si>
  <si>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</si>
  <si>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</si>
  <si>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</si>
  <si>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</si>
  <si>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</si>
  <si>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</si>
  <si>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</si>
  <si>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</si>
  <si>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</si>
  <si>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</si>
  <si>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</si>
  <si>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</si>
  <si>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</si>
  <si>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</si>
  <si>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</si>
  <si>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</si>
  <si>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</si>
  <si>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</si>
  <si>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</si>
  <si>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</si>
  <si>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</si>
  <si>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</si>
  <si>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</si>
  <si>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</si>
  <si>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</si>
  <si>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</si>
  <si>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</si>
  <si>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</si>
  <si>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</si>
  <si>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</si>
  <si>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</si>
  <si>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</si>
  <si>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</si>
  <si>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</si>
  <si>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</si>
  <si>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</si>
  <si>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</si>
  <si>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</si>
  <si>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</si>
  <si>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</si>
  <si>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</si>
  <si>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</si>
  <si>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</si>
  <si>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</si>
  <si>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</si>
  <si>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</si>
  <si>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</si>
  <si>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</si>
  <si>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</si>
  <si>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</si>
  <si>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</si>
  <si>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</si>
  <si>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</si>
  <si>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</si>
  <si>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</si>
  <si>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</si>
  <si>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</si>
  <si>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</si>
  <si>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</si>
  <si>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</si>
  <si>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</si>
  <si>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</si>
  <si>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</si>
  <si>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</si>
  <si>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</si>
  <si>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</si>
  <si>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</si>
  <si>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</si>
  <si>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</si>
  <si>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</si>
  <si>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</si>
  <si>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</si>
  <si>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</si>
  <si>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</si>
  <si>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</si>
  <si>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</si>
  <si>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</si>
  <si>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</si>
  <si>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</si>
  <si>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</si>
  <si>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</si>
  <si>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</si>
  <si>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</si>
  <si>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</si>
  <si>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</si>
  <si>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</si>
  <si>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</si>
  <si>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</si>
  <si>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</si>
  <si>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</si>
  <si>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</si>
  <si>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</si>
  <si>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</si>
  <si>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</si>
  <si>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</si>
  <si>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</si>
  <si>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</si>
  <si>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</si>
  <si>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</si>
  <si>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</si>
  <si>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</si>
  <si>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</si>
  <si>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</si>
  <si>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</si>
  <si>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</si>
  <si>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</si>
  <si>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</si>
  <si>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</si>
  <si>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</si>
  <si>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</si>
  <si>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</si>
  <si>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</si>
  <si>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</si>
  <si>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</si>
  <si>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</si>
  <si>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</si>
  <si>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</si>
  <si>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</si>
  <si>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</si>
  <si>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</si>
  <si>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</si>
  <si>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</si>
  <si>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</si>
  <si>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</si>
  <si>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</si>
  <si>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</si>
  <si>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</si>
  <si>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</si>
  <si>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</si>
  <si>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</si>
  <si>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</si>
  <si>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</si>
  <si>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</si>
  <si>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</si>
  <si>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</si>
  <si>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</si>
  <si>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</si>
  <si>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</si>
  <si>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</si>
  <si>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</si>
  <si>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</si>
  <si>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</si>
  <si>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</si>
  <si>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</si>
  <si>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</si>
  <si>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</si>
  <si>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</si>
  <si>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</si>
  <si>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</si>
  <si>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</si>
  <si>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</si>
  <si>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</si>
  <si>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</si>
  <si>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</si>
  <si>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</si>
  <si>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</si>
  <si>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</si>
  <si>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</si>
  <si>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</si>
  <si>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</si>
  <si>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</si>
  <si>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</si>
  <si>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</si>
  <si>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</si>
  <si>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</si>
  <si>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</si>
  <si>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</si>
  <si>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</si>
  <si>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</si>
  <si>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</si>
  <si>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</si>
  <si>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</si>
  <si>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</si>
  <si>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</si>
  <si>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</si>
  <si>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</si>
  <si>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</si>
  <si>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</si>
  <si>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</si>
  <si>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</si>
  <si>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</si>
  <si>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</si>
  <si>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</si>
  <si>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</si>
  <si>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</si>
  <si>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</si>
  <si>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</si>
  <si>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</si>
  <si>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</si>
  <si>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</si>
  <si>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</si>
  <si>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</si>
  <si>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</si>
  <si>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</si>
  <si>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</si>
  <si>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</si>
  <si>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</si>
  <si>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</si>
  <si>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</si>
  <si>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</si>
  <si>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</si>
  <si>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</si>
  <si>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</si>
  <si>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</si>
  <si>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</si>
  <si>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</si>
  <si>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</si>
  <si>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</si>
  <si>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</si>
  <si>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</si>
  <si>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</si>
  <si>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</si>
  <si>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</si>
  <si>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</si>
  <si>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</si>
  <si>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</si>
  <si>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</si>
  <si>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</si>
  <si>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</si>
  <si>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</si>
  <si>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</si>
  <si>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</si>
  <si>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</si>
  <si>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</si>
  <si>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</si>
  <si>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</si>
  <si>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</si>
  <si>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</si>
  <si>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</si>
  <si>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</si>
  <si>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</si>
  <si>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</si>
  <si>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</si>
  <si>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</si>
  <si>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</si>
  <si>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</si>
  <si>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</si>
  <si>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</si>
  <si>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</si>
  <si>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</si>
  <si>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</si>
  <si>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</si>
  <si>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</si>
  <si>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</si>
  <si>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</si>
  <si>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</si>
  <si>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</si>
  <si>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</si>
  <si>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</si>
  <si>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</si>
  <si>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</si>
  <si>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</si>
  <si>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</si>
  <si>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</si>
  <si>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</si>
  <si>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</si>
  <si>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</si>
  <si>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</si>
  <si>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</si>
  <si>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</si>
  <si>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</si>
  <si>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</si>
  <si>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</si>
  <si>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</si>
  <si>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</si>
  <si>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</si>
  <si>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</si>
  <si>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</si>
  <si>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</si>
  <si>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</si>
  <si>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</si>
  <si>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</si>
  <si>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</si>
  <si>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</si>
  <si>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</si>
  <si>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</si>
  <si>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</si>
  <si>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</si>
  <si>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</si>
  <si>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</si>
  <si>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</si>
  <si>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</si>
  <si>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</si>
  <si>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</si>
  <si>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</si>
  <si>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</si>
  <si>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</si>
  <si>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</si>
  <si>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</si>
  <si>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</si>
  <si>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</si>
  <si>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</si>
  <si>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</si>
  <si>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</si>
  <si>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</si>
  <si>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</si>
  <si>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</si>
  <si>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</si>
  <si>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</si>
  <si>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</si>
  <si>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</si>
  <si>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</si>
  <si>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</si>
  <si>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</si>
  <si>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</si>
  <si>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</si>
  <si>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</si>
  <si>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</si>
  <si>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</si>
  <si>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</si>
  <si>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</si>
  <si>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</si>
  <si>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</si>
  <si>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</si>
  <si>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</si>
  <si>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</si>
  <si>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</si>
  <si>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</si>
  <si>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</si>
  <si>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</si>
  <si>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</si>
  <si>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</si>
  <si>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</si>
  <si>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</si>
  <si>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</si>
  <si>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</si>
  <si>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</si>
  <si>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</si>
  <si>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</si>
  <si>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</si>
  <si>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</si>
  <si>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</si>
  <si>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</si>
  <si>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</si>
  <si>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</si>
  <si>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</si>
  <si>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</si>
  <si>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</si>
  <si>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</si>
  <si>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</si>
  <si>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</si>
  <si>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</si>
  <si>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</si>
  <si>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</si>
  <si>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</si>
  <si>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</si>
  <si>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</si>
  <si>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</si>
  <si>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</si>
  <si>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</si>
  <si>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</si>
  <si>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</si>
  <si>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</si>
  <si>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</si>
  <si>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</si>
  <si>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</si>
  <si>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</si>
  <si>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</si>
  <si>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</si>
  <si>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</si>
  <si>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</si>
  <si>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</si>
  <si>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</si>
  <si>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</si>
  <si>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</si>
  <si>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</si>
  <si>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</si>
  <si>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</si>
  <si>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</si>
  <si>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</si>
  <si>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</si>
  <si>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</si>
  <si>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</si>
  <si>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</si>
  <si>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</si>
  <si>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</si>
  <si>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</si>
  <si>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</si>
  <si>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</si>
  <si>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</si>
  <si>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</si>
  <si>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</si>
  <si>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</si>
  <si>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</si>
  <si>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</si>
  <si>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</si>
  <si>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</si>
  <si>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</si>
  <si>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</si>
  <si>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</si>
  <si>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</si>
  <si>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</si>
  <si>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</si>
  <si>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</si>
  <si>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</si>
  <si>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</si>
  <si>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</si>
  <si>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</si>
  <si>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</si>
  <si>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</si>
  <si>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</si>
  <si>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</si>
  <si>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</si>
  <si>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</si>
  <si>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</si>
  <si>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</si>
  <si>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</si>
  <si>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</si>
  <si>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</si>
  <si>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</si>
  <si>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</si>
  <si>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</si>
  <si>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</si>
  <si>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</si>
  <si>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</si>
  <si>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</si>
  <si>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</si>
  <si>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</si>
  <si>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</si>
  <si>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</si>
  <si>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</si>
  <si>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</si>
  <si>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</si>
  <si>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</si>
  <si>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</si>
  <si>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</si>
  <si>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</si>
  <si>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</si>
  <si>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</si>
  <si>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</si>
  <si>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</si>
  <si>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</si>
  <si>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</si>
  <si>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</si>
  <si>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</si>
  <si>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</si>
  <si>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</si>
  <si>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</si>
  <si>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</si>
  <si>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</si>
  <si>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</si>
  <si>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</si>
  <si>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</si>
  <si>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</si>
  <si>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</si>
  <si>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</si>
  <si>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</si>
  <si>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</si>
  <si>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</si>
  <si>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</si>
  <si>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</si>
  <si>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</si>
  <si>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</si>
  <si>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</si>
  <si>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</si>
  <si>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</si>
  <si>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</si>
  <si>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</si>
  <si>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</si>
  <si>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</si>
  <si>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</si>
  <si>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</si>
  <si>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</si>
  <si>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</si>
  <si>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</si>
  <si>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</si>
  <si>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</si>
  <si>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</si>
  <si>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</si>
  <si>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</si>
  <si>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</si>
  <si>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</si>
  <si>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</si>
  <si>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</si>
  <si>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</si>
  <si>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</si>
  <si>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</si>
  <si>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</si>
  <si>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</si>
  <si>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</si>
  <si>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</si>
  <si>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</si>
  <si>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</si>
  <si>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</si>
  <si>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</si>
  <si>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</si>
  <si>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</si>
  <si>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</si>
  <si>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</si>
  <si>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</si>
  <si>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</si>
  <si>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</si>
  <si>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</si>
  <si>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</si>
  <si>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</si>
  <si>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</si>
  <si>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</si>
  <si>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</si>
  <si>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</si>
  <si>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</si>
  <si>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</si>
  <si>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</si>
  <si>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</si>
  <si>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</si>
  <si>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</si>
  <si>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</si>
  <si>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</si>
  <si>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</si>
  <si>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</si>
  <si>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</si>
  <si>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</si>
  <si>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</si>
  <si>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</si>
  <si>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</si>
  <si>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</si>
  <si>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</si>
  <si>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</si>
  <si>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</si>
  <si>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</si>
  <si>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</si>
  <si>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</si>
  <si>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</si>
  <si>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</si>
  <si>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</si>
  <si>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</si>
  <si>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</si>
  <si>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</si>
  <si>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</si>
  <si>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</si>
  <si>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</si>
  <si>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</si>
  <si>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</si>
  <si>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</si>
  <si>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</si>
  <si>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</si>
  <si>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</si>
  <si>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</si>
  <si>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</si>
  <si>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</si>
  <si>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</si>
  <si>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</si>
  <si>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</si>
  <si>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</si>
  <si>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</si>
  <si>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</si>
  <si>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</si>
  <si>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</si>
  <si>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</si>
  <si>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</si>
  <si>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</si>
  <si>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</si>
  <si>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</si>
  <si>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</si>
  <si>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</si>
  <si>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</si>
  <si>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</si>
  <si>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</si>
  <si>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</si>
  <si>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</si>
  <si>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</si>
  <si>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</si>
  <si>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</si>
  <si>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</si>
  <si>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</si>
  <si>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</si>
  <si>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</si>
  <si>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</si>
  <si>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</si>
  <si>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</si>
  <si>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</si>
  <si>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</si>
  <si>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</si>
  <si>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</si>
  <si>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</si>
  <si>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</si>
  <si>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</si>
  <si>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</si>
  <si>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</si>
  <si>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</si>
  <si>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</si>
  <si>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</si>
  <si>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</si>
  <si>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</si>
  <si>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</si>
  <si>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</si>
  <si>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</si>
  <si>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</si>
  <si>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</si>
  <si>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</si>
  <si>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</si>
  <si>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</si>
  <si>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</si>
  <si>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</si>
  <si>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</si>
  <si>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</si>
  <si>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</si>
  <si>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</si>
  <si>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</si>
  <si>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</si>
  <si>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</si>
  <si>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</si>
  <si>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</si>
  <si>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</si>
  <si>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</si>
  <si>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</si>
  <si>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</si>
  <si>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</si>
  <si>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</si>
  <si>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</si>
  <si>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</si>
  <si>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</si>
  <si>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</si>
  <si>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</si>
  <si>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</si>
  <si>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</si>
  <si>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</si>
  <si>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</si>
  <si>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</si>
  <si>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</si>
  <si>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</si>
  <si>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</si>
  <si>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</si>
  <si>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</si>
  <si>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</si>
  <si>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</si>
  <si>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</si>
  <si>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</si>
  <si>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</si>
  <si>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</si>
  <si>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</si>
  <si>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</si>
  <si>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</si>
  <si>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</si>
  <si>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</si>
  <si>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</si>
  <si>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</si>
  <si>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</si>
  <si>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</si>
  <si>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</si>
  <si>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</si>
  <si>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</si>
  <si>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</si>
  <si>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</si>
  <si>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</si>
  <si>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</si>
  <si>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</si>
  <si>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</si>
  <si>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</si>
  <si>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</si>
  <si>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</si>
  <si>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</si>
  <si>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</si>
  <si>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</si>
  <si>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</si>
  <si>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</si>
  <si>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</si>
  <si>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</si>
  <si>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</si>
  <si>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</si>
  <si>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</si>
  <si>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</si>
  <si>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</si>
  <si>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</si>
  <si>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</si>
  <si>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</si>
  <si>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</si>
  <si>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</si>
  <si>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</si>
  <si>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</si>
  <si>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</si>
  <si>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</si>
  <si>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</si>
  <si>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</si>
  <si>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</si>
  <si>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</si>
  <si>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</si>
  <si>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</si>
  <si>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</si>
  <si>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</si>
  <si>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</si>
  <si>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</si>
  <si>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</si>
  <si>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</si>
  <si>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</si>
  <si>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</si>
  <si>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</si>
  <si>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</si>
  <si>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</si>
  <si>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</si>
  <si>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</si>
  <si>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</si>
  <si>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</si>
  <si>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</si>
  <si>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</si>
  <si>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</si>
  <si>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</si>
  <si>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</si>
  <si>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</si>
  <si>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</si>
  <si>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</si>
  <si>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</si>
  <si>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</si>
  <si>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</si>
  <si>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</si>
  <si>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</si>
  <si>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</si>
  <si>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</si>
  <si>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</si>
  <si>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</si>
  <si>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</si>
  <si>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</si>
  <si>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</si>
  <si>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</si>
  <si>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</si>
  <si>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</si>
  <si>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</si>
  <si>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</si>
  <si>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</si>
  <si>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</si>
  <si>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</si>
  <si>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</si>
  <si>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</si>
  <si>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</si>
  <si>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</si>
  <si>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</si>
  <si>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</si>
  <si>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</si>
  <si>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</si>
  <si>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</si>
  <si>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</si>
  <si>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</si>
  <si>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</si>
  <si>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</si>
  <si>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</si>
  <si>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</si>
  <si>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</si>
  <si>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</si>
  <si>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</si>
  <si>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</si>
  <si>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</si>
  <si>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</si>
  <si>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</si>
  <si>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</si>
  <si>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</si>
  <si>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</si>
  <si>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</si>
  <si>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</si>
  <si>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</si>
  <si>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</si>
  <si>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</si>
  <si>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</si>
  <si>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</si>
  <si>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</si>
  <si>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</si>
  <si>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</si>
  <si>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</si>
  <si>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</si>
  <si>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</si>
  <si>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</si>
  <si>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</si>
  <si>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</si>
  <si>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</si>
  <si>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</si>
  <si>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</si>
  <si>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</si>
  <si>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</si>
  <si>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</si>
  <si>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</si>
  <si>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</si>
  <si>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</si>
  <si>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</si>
  <si>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</si>
  <si>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</si>
  <si>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</si>
  <si>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</si>
  <si>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</si>
  <si>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</si>
  <si>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</si>
  <si>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</si>
  <si>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</si>
  <si>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</si>
  <si>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</si>
  <si>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</si>
  <si>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</si>
  <si>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</si>
  <si>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</si>
  <si>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</si>
  <si>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</si>
  <si>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</si>
  <si>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</si>
  <si>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</si>
  <si>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</si>
  <si>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</si>
  <si>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</si>
  <si>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</si>
  <si>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</si>
  <si>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</si>
  <si>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</si>
  <si>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</si>
  <si>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</si>
  <si>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</si>
  <si>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</si>
  <si>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</si>
  <si>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</si>
  <si>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</si>
  <si>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</si>
  <si>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</si>
  <si>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</si>
  <si>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</si>
  <si>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</si>
  <si>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</si>
  <si>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</si>
  <si>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</si>
  <si>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</si>
  <si>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</si>
  <si>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</si>
  <si>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</si>
  <si>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</si>
  <si>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</si>
  <si>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</si>
  <si>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</si>
  <si>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</si>
  <si>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</si>
  <si>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</si>
  <si>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</si>
  <si>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</si>
  <si>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</si>
  <si>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</si>
  <si>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</si>
  <si>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</si>
  <si>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</si>
  <si>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</si>
  <si>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</si>
  <si>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</si>
  <si>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</si>
  <si>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</si>
  <si>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</si>
  <si>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</si>
  <si>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</si>
  <si>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</si>
  <si>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</si>
  <si>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</si>
  <si>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</si>
  <si>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</si>
  <si>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</si>
  <si>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</si>
  <si>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</si>
  <si>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</si>
  <si>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</si>
  <si>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</si>
  <si>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</si>
  <si>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</si>
  <si>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</si>
  <si>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</si>
  <si>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</si>
  <si>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</si>
  <si>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</si>
  <si>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</si>
  <si>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</si>
  <si>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</si>
  <si>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</si>
  <si>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</si>
  <si>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</si>
  <si>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</si>
  <si>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</si>
  <si>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</si>
  <si>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</si>
  <si>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</si>
  <si>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</si>
  <si>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</si>
  <si>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</si>
  <si>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</si>
  <si>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</si>
  <si>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</si>
  <si>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</si>
  <si>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</si>
  <si>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</si>
  <si>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</si>
  <si>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</si>
  <si>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</si>
  <si>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</si>
  <si>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</si>
  <si>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</si>
  <si>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</si>
  <si>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</si>
  <si>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</si>
  <si>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</si>
  <si>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</si>
  <si>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</si>
  <si>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</si>
  <si>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</si>
  <si>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</si>
  <si>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</si>
  <si>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</si>
  <si>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</si>
  <si>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</si>
  <si>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</si>
  <si>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</si>
  <si>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</si>
  <si>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</si>
  <si>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</si>
  <si>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</si>
  <si>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</si>
  <si>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</si>
  <si>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</si>
  <si>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</si>
  <si>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</si>
  <si>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</si>
  <si>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</si>
  <si>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</si>
  <si>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</si>
  <si>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</si>
  <si>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</si>
  <si>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</si>
  <si>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</si>
  <si>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</si>
  <si>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</si>
  <si>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</si>
  <si>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</si>
  <si>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</si>
  <si>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</si>
  <si>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</si>
  <si>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</si>
  <si>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</si>
  <si>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</si>
  <si>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</si>
  <si>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</si>
  <si>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</si>
  <si>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</si>
  <si>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</si>
  <si>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</si>
  <si>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</si>
  <si>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</si>
  <si>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</si>
  <si>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</si>
  <si>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</si>
  <si>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</si>
  <si>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</si>
  <si>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</si>
  <si>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</si>
  <si>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</si>
  <si>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</si>
  <si>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</si>
  <si>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</si>
  <si>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</si>
  <si>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</si>
  <si>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</si>
  <si>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</si>
  <si>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</si>
  <si>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</si>
  <si>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</si>
  <si>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</si>
  <si>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</si>
  <si>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</si>
  <si>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</si>
  <si>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</si>
  <si>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</si>
  <si>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</si>
  <si>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</si>
  <si>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</si>
  <si>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</si>
  <si>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</si>
  <si>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</si>
  <si>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</si>
  <si>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</si>
  <si>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</si>
  <si>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</si>
  <si>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</si>
  <si>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</si>
  <si>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</si>
  <si>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</si>
  <si>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</si>
  <si>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</si>
  <si>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</si>
  <si>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</si>
  <si>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</si>
  <si>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</si>
  <si>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</si>
  <si>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</si>
  <si>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</si>
  <si>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</si>
  <si>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</si>
  <si>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</si>
  <si>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</si>
  <si>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</si>
  <si>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</si>
  <si>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</si>
  <si>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</si>
  <si>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</si>
  <si>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</si>
  <si>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</si>
  <si>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</si>
  <si>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</si>
  <si>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</si>
  <si>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</si>
  <si>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</si>
  <si>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</si>
  <si>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</si>
  <si>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</si>
  <si>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</si>
  <si>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</si>
  <si>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</si>
  <si>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</si>
  <si>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</si>
  <si>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</si>
  <si>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</si>
  <si>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</si>
  <si>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</si>
  <si>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</si>
  <si>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</si>
  <si>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</si>
  <si>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</si>
  <si>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</si>
  <si>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</si>
  <si>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</si>
  <si>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</si>
  <si>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</si>
  <si>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</si>
  <si>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</si>
  <si>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</si>
  <si>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</si>
  <si>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</si>
  <si>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</si>
  <si>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</si>
  <si>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</si>
  <si>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</si>
  <si>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</si>
  <si>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</si>
  <si>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</si>
  <si>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</si>
  <si>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</si>
  <si>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</si>
  <si>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</si>
  <si>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</si>
  <si>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</si>
  <si>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</si>
  <si>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</si>
  <si>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</si>
  <si>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</si>
  <si>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</si>
  <si>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</si>
  <si>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</si>
  <si>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</si>
  <si>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</si>
  <si>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</si>
  <si>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</si>
  <si>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</si>
  <si>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</si>
  <si>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</si>
  <si>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</si>
  <si>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</si>
  <si>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</si>
  <si>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</si>
  <si>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</si>
  <si>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</si>
  <si>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</si>
  <si>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</si>
  <si>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</si>
  <si>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</si>
  <si>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</si>
  <si>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</si>
  <si>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</si>
  <si>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</si>
  <si>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</si>
  <si>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</si>
  <si>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</si>
  <si>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</si>
  <si>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</si>
  <si>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</si>
  <si>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</si>
  <si>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</si>
  <si>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</si>
  <si>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</si>
  <si>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</si>
  <si>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</si>
  <si>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</si>
  <si>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</si>
  <si>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</si>
  <si>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</si>
  <si>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</si>
  <si>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</si>
  <si>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</si>
  <si>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</si>
  <si>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</si>
  <si>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</si>
  <si>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</si>
  <si>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</si>
  <si>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</si>
  <si>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</si>
  <si>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</si>
  <si>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</si>
  <si>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</si>
  <si>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</si>
  <si>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</si>
  <si>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</si>
  <si>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</si>
  <si>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</si>
  <si>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</si>
  <si>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</si>
  <si>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</si>
  <si>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</si>
  <si>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</si>
  <si>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</si>
  <si>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</si>
  <si>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</si>
  <si>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</si>
  <si>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</si>
  <si>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</si>
  <si>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</si>
  <si>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</si>
  <si>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</si>
  <si>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</si>
  <si>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</si>
  <si>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</si>
  <si>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</si>
  <si>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</si>
  <si>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</si>
  <si>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</si>
  <si>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</si>
  <si>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</si>
  <si>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</si>
  <si>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</si>
  <si>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</si>
  <si>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</si>
  <si>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</si>
  <si>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</si>
  <si>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</si>
  <si>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</si>
  <si>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</si>
  <si>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</si>
  <si>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</si>
  <si>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</si>
  <si>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</si>
  <si>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</si>
  <si>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</si>
  <si>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</si>
  <si>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</si>
  <si>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</si>
  <si>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</si>
  <si>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</si>
  <si>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</si>
  <si>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</si>
  <si>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</si>
  <si>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</si>
  <si>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</si>
  <si>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</si>
  <si>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</si>
  <si>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</si>
  <si>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</si>
  <si>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</si>
  <si>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</si>
  <si>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</si>
  <si>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</si>
  <si>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</si>
  <si>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</si>
  <si>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</si>
  <si>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</si>
  <si>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</si>
  <si>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</si>
  <si>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</si>
  <si>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</si>
  <si>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</si>
  <si>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</si>
  <si>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</si>
  <si>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</si>
  <si>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</si>
  <si>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</si>
  <si>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</si>
  <si>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</si>
  <si>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</si>
  <si>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</si>
  <si>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</si>
  <si>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</si>
  <si>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</si>
  <si>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</si>
  <si>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</si>
  <si>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</si>
  <si>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</si>
  <si>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</si>
  <si>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</si>
  <si>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</si>
  <si>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</si>
  <si>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</si>
  <si>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</si>
  <si>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</si>
  <si>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</si>
  <si>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</si>
  <si>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</si>
  <si>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</si>
  <si>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</si>
  <si>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</si>
  <si>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</si>
  <si>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</si>
  <si>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</si>
  <si>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</si>
  <si>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</si>
  <si>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</si>
  <si>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</si>
  <si>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</si>
  <si>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</si>
  <si>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</si>
  <si>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</si>
  <si>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</si>
  <si>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</si>
  <si>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</si>
  <si>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</si>
  <si>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</si>
  <si>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</si>
  <si>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</si>
  <si>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</si>
  <si>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</si>
  <si>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</si>
  <si>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</si>
  <si>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</si>
  <si>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</si>
  <si>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</si>
  <si>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</si>
  <si>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</si>
  <si>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</si>
  <si>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</si>
  <si>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</si>
  <si>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</si>
  <si>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</si>
  <si>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</si>
  <si>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</si>
  <si>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</si>
  <si>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</si>
  <si>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</si>
  <si>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</si>
  <si>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</si>
  <si>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</si>
  <si>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</si>
  <si>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</si>
  <si>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</si>
  <si>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</si>
  <si>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</si>
  <si>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</si>
  <si>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</si>
  <si>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</si>
  <si>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</si>
  <si>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</si>
  <si>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</si>
  <si>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</si>
  <si>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</si>
  <si>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</si>
  <si>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</si>
  <si>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</si>
  <si>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</si>
  <si>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</si>
  <si>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</si>
  <si>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</si>
  <si>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</si>
  <si>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</si>
  <si>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</si>
  <si>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</si>
  <si>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</si>
  <si>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</si>
  <si>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</si>
  <si>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</si>
  <si>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</si>
  <si>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</si>
  <si>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</si>
  <si>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</si>
  <si>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</si>
  <si>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</si>
  <si>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</si>
  <si>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</si>
  <si>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</si>
  <si>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</si>
  <si>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</si>
  <si>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</si>
  <si>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</si>
  <si>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</si>
  <si>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</si>
  <si>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</si>
  <si>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</si>
  <si>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</si>
  <si>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</si>
  <si>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</si>
  <si>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</si>
  <si>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</si>
  <si>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</si>
  <si>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</si>
  <si>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</si>
  <si>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</si>
  <si>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</si>
  <si>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</si>
  <si>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</si>
  <si>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</si>
  <si>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</si>
  <si>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</si>
  <si>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</si>
  <si>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</si>
  <si>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</si>
  <si>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</si>
  <si>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</si>
  <si>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</si>
  <si>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</si>
  <si>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</si>
  <si>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</si>
  <si>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</si>
  <si>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</si>
  <si>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</si>
  <si>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</si>
  <si>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</si>
  <si>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</si>
  <si>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</si>
  <si>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</si>
  <si>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</si>
  <si>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</si>
  <si>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</si>
  <si>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</si>
  <si>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</si>
  <si>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</si>
  <si>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</si>
  <si>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</si>
  <si>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</si>
  <si>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</si>
  <si>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</si>
  <si>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</si>
  <si>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</si>
  <si>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</si>
  <si>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</si>
  <si>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</si>
  <si>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</si>
  <si>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</si>
  <si>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</si>
  <si>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</si>
  <si>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</si>
  <si>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</si>
  <si>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</si>
  <si>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</si>
  <si>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</si>
  <si>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</si>
  <si>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</si>
  <si>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</si>
  <si>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</si>
  <si>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</si>
  <si>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</si>
  <si>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</si>
  <si>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</si>
  <si>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</si>
  <si>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</si>
  <si>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</si>
  <si>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</si>
  <si>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</si>
  <si>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</si>
  <si>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</si>
  <si>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</si>
  <si>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</si>
  <si>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</si>
  <si>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</si>
  <si>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</si>
  <si>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</si>
  <si>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</si>
  <si>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</si>
  <si>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</si>
  <si>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</si>
  <si>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</si>
  <si>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</si>
  <si>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</si>
  <si>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</si>
  <si>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</si>
  <si>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</si>
  <si>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</si>
  <si>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</si>
  <si>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</si>
  <si>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</si>
  <si>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</si>
  <si>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</si>
  <si>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</si>
  <si>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</si>
  <si>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</si>
  <si>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</si>
  <si>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</si>
  <si>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</si>
  <si>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</si>
  <si>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</si>
  <si>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</si>
  <si>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</si>
  <si>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</si>
  <si>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</si>
  <si>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</si>
  <si>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</si>
  <si>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</si>
  <si>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</si>
  <si>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</si>
  <si>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</si>
  <si>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</si>
  <si>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</si>
  <si>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</si>
  <si>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</si>
  <si>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</si>
  <si>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</si>
  <si>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</si>
  <si>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</si>
  <si>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</si>
  <si>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</si>
  <si>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</si>
  <si>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</si>
  <si>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</si>
  <si>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</si>
  <si>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</si>
  <si>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</si>
  <si>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</si>
  <si>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</si>
  <si>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</si>
  <si>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</si>
  <si>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</si>
  <si>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</si>
  <si>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</si>
  <si>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</si>
  <si>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</si>
  <si>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</si>
  <si>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</si>
  <si>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</si>
  <si>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</si>
  <si>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</si>
  <si>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</si>
  <si>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</si>
  <si>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</si>
  <si>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</si>
  <si>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</si>
  <si>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</si>
  <si>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</si>
  <si>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</si>
  <si>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</si>
  <si>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</si>
  <si>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</si>
  <si>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</si>
  <si>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</si>
  <si>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</si>
  <si>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</si>
  <si>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</si>
  <si>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</si>
  <si>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</si>
  <si>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</si>
  <si>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</si>
  <si>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</si>
  <si>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</si>
  <si>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</si>
  <si>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</si>
  <si>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</si>
  <si>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</si>
  <si>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</si>
  <si>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</si>
  <si>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</si>
  <si>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</si>
  <si>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</si>
  <si>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</si>
  <si>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</si>
  <si>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</si>
  <si>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</si>
  <si>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</si>
  <si>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</si>
  <si>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</si>
  <si>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</si>
  <si>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</si>
  <si>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</si>
  <si>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</si>
  <si>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</si>
  <si>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</si>
  <si>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</si>
  <si>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</si>
  <si>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</si>
  <si>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</si>
  <si>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</si>
  <si>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</si>
  <si>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</si>
  <si>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</si>
  <si>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</si>
  <si>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</si>
  <si>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</si>
  <si>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</si>
  <si>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</si>
  <si>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</si>
  <si>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</si>
  <si>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</si>
  <si>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</si>
  <si>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</si>
  <si>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</si>
  <si>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</si>
  <si>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</si>
  <si>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</si>
  <si>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</si>
  <si>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</si>
  <si>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</si>
  <si>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</si>
  <si>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</si>
  <si>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</si>
  <si>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</si>
  <si>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</si>
  <si>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</si>
  <si>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</si>
  <si>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</si>
  <si>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</si>
  <si>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</si>
  <si>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</si>
  <si>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</si>
  <si>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</si>
  <si>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</si>
  <si>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</si>
  <si>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</si>
  <si>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</si>
  <si>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</si>
  <si>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</si>
  <si>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</si>
  <si>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</si>
  <si>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</si>
  <si>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</si>
  <si>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</si>
  <si>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</si>
  <si>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</si>
  <si>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</si>
  <si>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</si>
  <si>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</si>
  <si>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</si>
  <si>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</si>
  <si>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</si>
  <si>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</si>
  <si>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</si>
  <si>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</si>
  <si>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</si>
  <si>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</si>
  <si>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</si>
  <si>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</si>
  <si>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</si>
  <si>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</si>
  <si>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</si>
  <si>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</si>
  <si>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</si>
  <si>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</si>
  <si>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</si>
  <si>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</si>
  <si>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</si>
  <si>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</si>
  <si>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</si>
  <si>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</si>
  <si>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</si>
  <si>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</si>
  <si>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</si>
  <si>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</si>
  <si>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</si>
  <si>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</si>
  <si>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</si>
  <si>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</si>
  <si>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</si>
  <si>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</si>
  <si>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</si>
  <si>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</si>
  <si>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</si>
  <si>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</si>
  <si>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</si>
  <si>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</si>
  <si>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</si>
  <si>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</si>
  <si>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</si>
  <si>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</si>
  <si>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</si>
  <si>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</si>
  <si>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</si>
  <si>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</si>
  <si>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</si>
  <si>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</si>
  <si>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</si>
  <si>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</si>
  <si>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</si>
  <si>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</si>
  <si>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</si>
  <si>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</si>
  <si>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</si>
  <si>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</si>
  <si>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</si>
  <si>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</si>
  <si>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</si>
  <si>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</si>
  <si>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</si>
  <si>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</si>
  <si>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</si>
  <si>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</si>
  <si>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</si>
  <si>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</si>
  <si>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</si>
  <si>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</si>
  <si>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</si>
  <si>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</si>
  <si>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</si>
  <si>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</si>
  <si>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</si>
  <si>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</si>
  <si>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</si>
  <si>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</si>
  <si>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</si>
  <si>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</si>
  <si>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</si>
  <si>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</si>
  <si>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</si>
  <si>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</si>
  <si>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</si>
  <si>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</si>
  <si>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</si>
  <si>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</si>
  <si>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</si>
  <si>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</si>
  <si>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</si>
  <si>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</si>
  <si>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</si>
  <si>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</si>
  <si>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</si>
  <si>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</si>
  <si>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</si>
  <si>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</si>
  <si>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</si>
  <si>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</si>
  <si>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</si>
  <si>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</si>
  <si>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</si>
  <si>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</si>
  <si>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</si>
  <si>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</si>
  <si>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</si>
  <si>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</si>
  <si>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</si>
  <si>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</si>
  <si>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</si>
  <si>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</si>
  <si>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</si>
  <si>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</si>
  <si>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</si>
  <si>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</si>
  <si>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</si>
  <si>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</si>
  <si>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</si>
  <si>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</si>
  <si>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</si>
  <si>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</si>
  <si>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</si>
  <si>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</si>
  <si>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</si>
  <si>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</si>
  <si>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</si>
  <si>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</si>
  <si>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</si>
  <si>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</si>
  <si>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</si>
  <si>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</si>
  <si>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</si>
  <si>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</si>
  <si>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</si>
  <si>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</si>
  <si>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</si>
  <si>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</si>
  <si>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</si>
  <si>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</si>
  <si>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</si>
  <si>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</si>
  <si>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</si>
  <si>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</si>
  <si>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</si>
  <si>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</si>
  <si>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</si>
  <si>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</si>
  <si>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</si>
  <si>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</si>
  <si>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</si>
  <si>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</si>
  <si>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</si>
  <si>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</si>
  <si>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</si>
  <si>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</si>
  <si>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</si>
  <si>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</si>
  <si>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</si>
  <si>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</si>
  <si>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</si>
  <si>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</si>
  <si>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</si>
  <si>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</si>
  <si>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</si>
  <si>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</si>
  <si>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</si>
  <si>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</si>
  <si>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</si>
  <si>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</si>
  <si>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</si>
  <si>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</si>
  <si>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</si>
  <si>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</si>
  <si>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</si>
  <si>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</si>
  <si>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</si>
  <si>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</si>
  <si>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</si>
  <si>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</si>
  <si>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</si>
  <si>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</si>
  <si>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</si>
  <si>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</si>
  <si>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</si>
  <si>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</si>
  <si>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</si>
  <si>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</si>
  <si>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</si>
  <si>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</si>
  <si>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</si>
  <si>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</si>
  <si>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</si>
  <si>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</si>
  <si>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</si>
  <si>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</si>
  <si>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</si>
  <si>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</si>
  <si>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</si>
  <si>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</si>
  <si>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</si>
  <si>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</si>
  <si>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</si>
  <si>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</si>
  <si>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</si>
  <si>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</si>
  <si>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</si>
  <si>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</si>
  <si>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</si>
  <si>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</si>
  <si>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</si>
  <si>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</si>
  <si>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</si>
  <si>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</si>
  <si>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</si>
  <si>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</si>
  <si>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</si>
  <si>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</si>
  <si>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</si>
  <si>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</si>
  <si>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</si>
  <si>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</si>
  <si>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</si>
  <si>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</si>
  <si>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</si>
  <si>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</si>
  <si>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</si>
  <si>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</si>
  <si>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</si>
  <si>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</si>
  <si>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</si>
  <si>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</si>
  <si>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</si>
  <si>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</si>
  <si>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</si>
  <si>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</si>
  <si>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</si>
  <si>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</si>
  <si>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</si>
  <si>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</si>
  <si>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</si>
  <si>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</si>
  <si>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</si>
  <si>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</si>
  <si>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</si>
  <si>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</si>
  <si>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</si>
  <si>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</si>
  <si>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</si>
  <si>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</si>
  <si>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</si>
  <si>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</si>
  <si>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</si>
  <si>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</si>
  <si>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</si>
  <si>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</si>
  <si>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</si>
  <si>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</si>
  <si>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</si>
  <si>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</si>
  <si>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</si>
  <si>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</si>
  <si>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</si>
  <si>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</si>
  <si>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</si>
  <si>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</si>
  <si>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</si>
  <si>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</si>
  <si>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</si>
  <si>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</si>
  <si>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</si>
  <si>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</si>
  <si>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</si>
  <si>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</si>
  <si>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</si>
  <si>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</si>
  <si>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</si>
  <si>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</si>
  <si>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</si>
  <si>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</si>
  <si>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</si>
  <si>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</si>
  <si>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</si>
  <si>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</si>
  <si>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</si>
  <si>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</si>
  <si>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</si>
  <si>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</si>
  <si>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</si>
  <si>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</si>
  <si>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</si>
  <si>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</si>
  <si>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</si>
  <si>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</si>
  <si>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</si>
  <si>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</si>
  <si>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</si>
  <si>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</si>
  <si>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</si>
  <si>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</si>
  <si>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</si>
  <si>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</si>
  <si>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</si>
  <si>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</si>
  <si>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</si>
  <si>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</si>
  <si>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</si>
  <si>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</si>
  <si>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</si>
  <si>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</si>
  <si>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</si>
  <si>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</si>
  <si>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</si>
  <si>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</si>
  <si>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</si>
  <si>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</si>
  <si>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</si>
  <si>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</si>
  <si>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</si>
  <si>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</si>
  <si>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</si>
  <si>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</si>
  <si>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</si>
  <si>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</si>
  <si>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</si>
  <si>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</si>
  <si>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</si>
  <si>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</si>
  <si>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</si>
  <si>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</si>
  <si>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</si>
  <si>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</si>
  <si>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</si>
  <si>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</si>
  <si>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</si>
  <si>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</si>
  <si>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</si>
  <si>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</si>
  <si>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</si>
  <si>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</si>
  <si>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</si>
  <si>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</si>
  <si>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</si>
  <si>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</si>
  <si>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</si>
  <si>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</si>
  <si>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</si>
  <si>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</si>
  <si>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</si>
  <si>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</si>
  <si>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</si>
  <si>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</si>
  <si>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</si>
  <si>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</si>
  <si>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</si>
  <si>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</si>
  <si>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</si>
  <si>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</si>
  <si>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</si>
  <si>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</si>
  <si>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</si>
  <si>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</si>
  <si>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</si>
  <si>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</si>
  <si>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</si>
  <si>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</si>
  <si>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</si>
  <si>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</si>
  <si>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</si>
  <si>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</si>
  <si>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</si>
  <si>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</si>
  <si>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</si>
  <si>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</si>
  <si>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</si>
  <si>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</si>
  <si>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</si>
  <si>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</si>
  <si>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</si>
  <si>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</si>
  <si>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</si>
  <si>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</si>
  <si>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</si>
  <si>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</si>
  <si>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</si>
  <si>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</si>
  <si>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</si>
  <si>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</si>
  <si>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</si>
  <si>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</si>
  <si>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</si>
  <si>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</si>
  <si>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</si>
  <si>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</si>
  <si>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</si>
  <si>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</si>
  <si>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</si>
  <si>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</si>
  <si>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</si>
  <si>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</si>
  <si>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</si>
  <si>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</si>
  <si>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</si>
  <si>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</si>
  <si>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</si>
  <si>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</si>
  <si>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</si>
  <si>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</si>
  <si>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</si>
  <si>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</si>
  <si>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</si>
  <si>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</si>
  <si>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</si>
  <si>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</si>
  <si>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</si>
  <si>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</si>
  <si>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</si>
  <si>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</si>
  <si>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</si>
  <si>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</si>
  <si>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</si>
  <si>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</si>
  <si>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</si>
  <si>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</si>
  <si>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</si>
  <si>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</si>
  <si>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</si>
  <si>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</si>
  <si>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</si>
  <si>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</si>
  <si>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</si>
  <si>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</si>
  <si>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</si>
  <si>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</si>
  <si>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</si>
  <si>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</si>
  <si>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</si>
  <si>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</si>
  <si>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</si>
  <si>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</si>
  <si>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</si>
  <si>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</si>
  <si>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</si>
  <si>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</si>
  <si>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</si>
  <si>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</si>
  <si>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</si>
  <si>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</si>
  <si>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</si>
  <si>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</si>
  <si>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</si>
  <si>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</si>
  <si>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</si>
  <si>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</si>
  <si>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</si>
  <si>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</si>
  <si>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</si>
  <si>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</si>
  <si>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</si>
  <si>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</si>
  <si>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</si>
  <si>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</si>
  <si>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</si>
  <si>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</si>
  <si>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</si>
  <si>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</si>
  <si>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</si>
  <si>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</si>
  <si>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</si>
  <si>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</si>
  <si>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</si>
  <si>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</si>
  <si>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</si>
  <si>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</si>
  <si>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</si>
  <si>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</si>
  <si>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</si>
  <si>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</si>
  <si>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</si>
  <si>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</si>
  <si>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</si>
  <si>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</si>
  <si>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</si>
  <si>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</si>
  <si>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</si>
  <si>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</si>
  <si>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</si>
  <si>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</si>
  <si>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</si>
  <si>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</si>
  <si>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</si>
  <si>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</si>
  <si>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</si>
  <si>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</si>
  <si>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</si>
  <si>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</si>
  <si>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</si>
  <si>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</si>
  <si>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</si>
  <si>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</si>
  <si>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</si>
  <si>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</si>
  <si>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</si>
  <si>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</si>
  <si>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</si>
  <si>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</si>
  <si>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</si>
  <si>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</si>
  <si>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</si>
  <si>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</si>
  <si>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</si>
  <si>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</si>
  <si>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</si>
  <si>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</si>
  <si>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</si>
  <si>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</si>
  <si>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</si>
  <si>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</si>
  <si>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</si>
  <si>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</si>
  <si>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</si>
  <si>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</si>
  <si>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</si>
  <si>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</si>
  <si>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</si>
  <si>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</si>
  <si>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</si>
  <si>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</si>
  <si>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</si>
  <si>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</si>
  <si>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</si>
  <si>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</si>
  <si>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</si>
  <si>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</si>
  <si>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</si>
  <si>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</si>
  <si>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</si>
  <si>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</si>
  <si>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</si>
  <si>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</si>
  <si>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</si>
  <si>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</si>
  <si>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</si>
  <si>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</si>
  <si>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</si>
  <si>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</si>
  <si>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</si>
  <si>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</si>
  <si>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</si>
  <si>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</si>
  <si>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</si>
  <si>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</si>
  <si>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</si>
  <si>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</si>
  <si>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</si>
  <si>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</si>
  <si>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</si>
  <si>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</si>
  <si>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</si>
  <si>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</si>
  <si>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</si>
  <si>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</si>
  <si>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</si>
  <si>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</si>
  <si>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</si>
  <si>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</si>
  <si>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</si>
  <si>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</si>
  <si>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</si>
  <si>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</si>
  <si>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</si>
  <si>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</si>
  <si>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</si>
  <si>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</si>
  <si>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</si>
  <si>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</si>
  <si>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</si>
  <si>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</si>
  <si>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</si>
  <si>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</si>
  <si>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</si>
  <si>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</si>
  <si>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</si>
  <si>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</si>
  <si>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</si>
  <si>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</si>
  <si>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</si>
  <si>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</si>
  <si>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</si>
  <si>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</si>
  <si>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</si>
  <si>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</si>
  <si>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</si>
  <si>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</si>
  <si>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</si>
  <si>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</si>
  <si>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</si>
  <si>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</si>
  <si>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</si>
  <si>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</si>
  <si>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</si>
  <si>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</si>
  <si>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</si>
  <si>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</si>
  <si>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</si>
  <si>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</si>
  <si>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</si>
  <si>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</si>
  <si>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</si>
  <si>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</si>
  <si>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</si>
  <si>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</si>
  <si>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</si>
  <si>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</si>
  <si>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</si>
  <si>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</si>
  <si>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</si>
  <si>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</si>
  <si>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</si>
  <si>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</si>
  <si>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</si>
  <si>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</si>
  <si>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</si>
  <si>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</si>
  <si>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</si>
  <si>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</si>
  <si>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</si>
  <si>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</si>
  <si>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</si>
  <si>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</si>
  <si>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</si>
  <si>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</si>
  <si>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</si>
  <si>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</si>
  <si>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</si>
  <si>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</si>
  <si>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</si>
  <si>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</si>
  <si>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</si>
  <si>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</si>
  <si>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</si>
  <si>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</si>
  <si>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</si>
  <si>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</si>
  <si>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</si>
  <si>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</si>
  <si>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</si>
  <si>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</si>
  <si>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</si>
  <si>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</si>
  <si>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</si>
  <si>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</si>
  <si>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</si>
  <si>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</si>
  <si>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</si>
  <si>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</si>
  <si>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</si>
  <si>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</si>
  <si>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</si>
  <si>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</si>
  <si>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</si>
  <si>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</si>
  <si>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</si>
  <si>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</si>
  <si>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</si>
  <si>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</si>
  <si>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</si>
  <si>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</si>
  <si>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</si>
  <si>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</si>
  <si>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</si>
  <si>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</si>
  <si>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</si>
  <si>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</si>
  <si>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</si>
  <si>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</si>
  <si>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</si>
  <si>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</si>
  <si>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</si>
  <si>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</si>
  <si>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</si>
  <si>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</si>
  <si>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</si>
  <si>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</si>
  <si>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</si>
  <si>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</si>
  <si>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</si>
  <si>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</si>
  <si>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</si>
  <si>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</si>
  <si>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</si>
  <si>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</si>
  <si>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</si>
  <si>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</si>
  <si>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</si>
  <si>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</si>
  <si>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</si>
  <si>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</si>
  <si>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</si>
  <si>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</si>
  <si>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</si>
  <si>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</si>
  <si>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</si>
  <si>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</si>
  <si>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</si>
  <si>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</si>
  <si>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</si>
  <si>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</si>
  <si>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</si>
  <si>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</si>
  <si>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</si>
  <si>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</si>
  <si>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</si>
  <si>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</si>
  <si>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</si>
  <si>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</si>
  <si>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</si>
  <si>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</si>
  <si>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</si>
  <si>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</si>
  <si>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</si>
  <si>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</si>
  <si>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</si>
  <si>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</si>
  <si>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</si>
  <si>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</si>
  <si>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</si>
  <si>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</si>
  <si>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</si>
  <si>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</si>
  <si>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</si>
  <si>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</si>
  <si>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</si>
  <si>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</si>
  <si>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</si>
  <si>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</si>
  <si>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</si>
  <si>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</si>
  <si>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</si>
  <si>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</si>
  <si>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</si>
  <si>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</si>
  <si>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</si>
  <si>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</si>
  <si>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</si>
  <si>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</si>
  <si>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</si>
  <si>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</si>
  <si>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</si>
  <si>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</si>
  <si>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</si>
  <si>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</si>
  <si>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</si>
  <si>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</si>
  <si>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</si>
  <si>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</si>
  <si>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</si>
  <si>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</si>
  <si>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</si>
  <si>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</si>
  <si>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</si>
  <si>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</si>
  <si>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</si>
  <si>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</si>
  <si>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</si>
  <si>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</si>
  <si>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</si>
  <si>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</si>
  <si>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</si>
  <si>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</si>
  <si>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</si>
  <si>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</si>
  <si>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</si>
  <si>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</si>
  <si>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</si>
  <si>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</si>
  <si>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</si>
  <si>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</si>
  <si>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</si>
  <si>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</si>
  <si>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</si>
  <si>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</si>
  <si>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</si>
  <si>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</si>
  <si>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</si>
  <si>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</si>
  <si>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</si>
  <si>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</si>
  <si>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</si>
  <si>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</si>
  <si>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</si>
  <si>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</si>
  <si>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</si>
  <si>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</si>
  <si>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</si>
  <si>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</si>
  <si>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</si>
  <si>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</si>
  <si>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</si>
  <si>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</si>
  <si>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</si>
  <si>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</si>
  <si>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</si>
  <si>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</si>
  <si>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</si>
  <si>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</si>
  <si>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</si>
  <si>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</si>
  <si>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</si>
  <si>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</si>
  <si>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</si>
  <si>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</si>
  <si>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</si>
  <si>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</si>
  <si>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</si>
  <si>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</si>
  <si>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</si>
  <si>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</si>
  <si>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</si>
  <si>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</si>
  <si>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</si>
  <si>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</si>
  <si>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</si>
  <si>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</si>
  <si>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</si>
  <si>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</si>
  <si>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</si>
  <si>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</si>
  <si>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</si>
  <si>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</si>
  <si>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</si>
  <si>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</si>
  <si>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</si>
  <si>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</si>
  <si>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</si>
  <si>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</si>
  <si>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</si>
  <si>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</si>
  <si>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</si>
  <si>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</si>
  <si>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</si>
  <si>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</si>
  <si>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</si>
  <si>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</si>
  <si>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</si>
  <si>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</si>
  <si>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</si>
  <si>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</si>
  <si>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</si>
  <si>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</si>
  <si>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</si>
  <si>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</si>
  <si>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</si>
  <si>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</si>
  <si>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</si>
  <si>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</si>
  <si>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</si>
  <si>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</si>
  <si>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</si>
  <si>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</si>
  <si>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</si>
  <si>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</si>
  <si>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</si>
  <si>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</si>
  <si>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</si>
  <si>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</si>
  <si>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</si>
  <si>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</si>
  <si>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</si>
  <si>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</si>
  <si>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</si>
  <si>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</si>
  <si>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</si>
  <si>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</si>
  <si>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</si>
  <si>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</si>
  <si>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</si>
  <si>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</si>
  <si>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</si>
  <si>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</si>
  <si>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</si>
  <si>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</si>
  <si>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</si>
  <si>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</si>
  <si>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</si>
  <si>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</si>
  <si>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</si>
  <si>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</si>
  <si>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</si>
  <si>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</si>
  <si>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</si>
  <si>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</si>
  <si>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</si>
  <si>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</si>
  <si>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</si>
  <si>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</si>
  <si>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</si>
  <si>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</si>
  <si>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</si>
  <si>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</si>
  <si>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</si>
  <si>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</si>
  <si>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</si>
  <si>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</si>
  <si>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</si>
  <si>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</si>
  <si>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</si>
  <si>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</si>
  <si>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</si>
  <si>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</si>
  <si>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</si>
  <si>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</si>
  <si>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</si>
  <si>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</si>
  <si>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</si>
  <si>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</si>
  <si>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</si>
  <si>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</si>
  <si>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</si>
  <si>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</si>
  <si>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</si>
  <si>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</si>
  <si>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</si>
  <si>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</si>
  <si>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</si>
  <si>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</si>
  <si>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</si>
  <si>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</si>
  <si>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</si>
  <si>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</si>
  <si>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</si>
  <si>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</si>
  <si>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</si>
  <si>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</si>
  <si>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</si>
  <si>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</si>
  <si>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</si>
  <si>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</si>
  <si>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</si>
  <si>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</si>
  <si>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</si>
  <si>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</si>
  <si>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</si>
  <si>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</si>
  <si>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</si>
  <si>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</si>
  <si>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</si>
  <si>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</si>
  <si>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</si>
  <si>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</si>
  <si>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</si>
  <si>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</si>
  <si>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</si>
  <si>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</si>
  <si>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</si>
  <si>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</si>
  <si>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</si>
  <si>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</si>
  <si>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</si>
  <si>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</si>
  <si>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</si>
  <si>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</si>
  <si>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</si>
  <si>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</si>
  <si>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</si>
  <si>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</si>
  <si>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</si>
  <si>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</si>
  <si>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</si>
  <si>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</si>
  <si>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</si>
  <si>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</si>
  <si>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</si>
  <si>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</si>
  <si>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</si>
  <si>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</si>
  <si>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</si>
  <si>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</si>
  <si>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</si>
  <si>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</si>
  <si>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</si>
  <si>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</si>
  <si>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</si>
  <si>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</si>
  <si>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</si>
  <si>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</si>
  <si>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</si>
  <si>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</si>
  <si>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</si>
  <si>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</si>
  <si>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</si>
  <si>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</si>
  <si>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</si>
  <si>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</si>
  <si>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</si>
  <si>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</si>
  <si>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</si>
  <si>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</si>
  <si>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</si>
  <si>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</si>
  <si>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</si>
  <si>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</si>
  <si>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</si>
  <si>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</si>
  <si>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</si>
  <si>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</si>
  <si>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</si>
  <si>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</si>
  <si>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</si>
  <si>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</si>
  <si>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</si>
  <si>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</si>
  <si>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</si>
  <si>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</si>
  <si>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</si>
  <si>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</si>
  <si>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</si>
  <si>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</si>
  <si>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</si>
  <si>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</si>
  <si>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</si>
  <si>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</si>
  <si>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</si>
  <si>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</si>
  <si>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</si>
  <si>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</si>
  <si>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</si>
  <si>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</si>
  <si>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</si>
  <si>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</si>
  <si>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</si>
  <si>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</si>
  <si>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</si>
  <si>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</si>
  <si>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</si>
  <si>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</si>
  <si>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</si>
  <si>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</si>
  <si>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</si>
  <si>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</si>
  <si>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</si>
  <si>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</si>
  <si>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</si>
  <si>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</si>
  <si>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</si>
  <si>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</si>
  <si>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</si>
  <si>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</si>
  <si>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</si>
  <si>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</si>
  <si>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</si>
  <si>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</si>
  <si>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</si>
  <si>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</si>
  <si>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</si>
  <si>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</si>
  <si>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</si>
  <si>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</si>
  <si>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</si>
  <si>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</si>
  <si>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</si>
  <si>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</si>
  <si>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</si>
  <si>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</si>
  <si>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</si>
  <si>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</si>
  <si>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</si>
  <si>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</si>
  <si>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</si>
  <si>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</si>
  <si>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</si>
  <si>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</si>
  <si>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</si>
  <si>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</si>
  <si>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</si>
  <si>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</si>
  <si>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</si>
  <si>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</si>
  <si>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</si>
  <si>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</si>
  <si>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</si>
  <si>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</si>
  <si>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</si>
  <si>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</si>
  <si>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</si>
  <si>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</si>
  <si>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</si>
  <si>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</si>
  <si>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</si>
  <si>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</si>
  <si>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</si>
  <si>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</si>
  <si>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</si>
  <si>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</si>
  <si>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</si>
  <si>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</si>
  <si>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</si>
  <si>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</si>
  <si>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</si>
  <si>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</si>
  <si>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</si>
  <si>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</si>
  <si>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</si>
  <si>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</si>
  <si>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</si>
  <si>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</si>
  <si>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</si>
  <si>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</si>
  <si>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</si>
  <si>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</si>
  <si>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</si>
  <si>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</si>
  <si>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</si>
  <si>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</si>
  <si>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</si>
  <si>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</si>
  <si>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</si>
  <si>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</si>
  <si>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</si>
  <si>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</si>
  <si>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</si>
  <si>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</si>
  <si>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</si>
  <si>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</si>
  <si>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</si>
  <si>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</si>
  <si>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</si>
  <si>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</si>
  <si>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</si>
  <si>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</si>
  <si>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</si>
  <si>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</si>
  <si>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</si>
  <si>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</si>
  <si>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</si>
  <si>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</si>
  <si>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</si>
  <si>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</si>
  <si>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</si>
  <si>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</si>
  <si>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</si>
  <si>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</si>
  <si>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</si>
  <si>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</si>
  <si>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</si>
  <si>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</si>
  <si>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</si>
  <si>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</si>
  <si>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</si>
  <si>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</si>
  <si>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</si>
  <si>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</si>
  <si>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</si>
  <si>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</si>
  <si>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</si>
  <si>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</si>
  <si>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</si>
  <si>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</si>
  <si>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</si>
  <si>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</si>
  <si>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</si>
  <si>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</si>
  <si>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</si>
  <si>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</si>
  <si>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</si>
  <si>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</si>
  <si>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</si>
  <si>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</si>
  <si>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</si>
  <si>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</si>
  <si>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</si>
  <si>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</si>
  <si>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</si>
  <si>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</si>
  <si>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</si>
  <si>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</si>
  <si>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</si>
  <si>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</si>
  <si>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</si>
  <si>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</si>
  <si>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</si>
  <si>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</si>
  <si>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</si>
  <si>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</si>
  <si>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</si>
  <si>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</si>
  <si>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</si>
  <si>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</si>
  <si>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</si>
  <si>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</si>
  <si>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</si>
  <si>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</si>
  <si>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</si>
  <si>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</si>
  <si>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</si>
  <si>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</si>
  <si>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</si>
  <si>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</si>
  <si>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</si>
  <si>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</si>
  <si>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</si>
  <si>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</si>
  <si>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</si>
  <si>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</si>
  <si>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</si>
  <si>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</si>
  <si>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</si>
  <si>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</si>
  <si>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</si>
  <si>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</si>
  <si>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</si>
  <si>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</si>
  <si>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</si>
  <si>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</si>
  <si>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</si>
  <si>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</si>
  <si>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</si>
  <si>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</si>
  <si>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</si>
  <si>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</si>
  <si>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</si>
  <si>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</si>
  <si>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</si>
  <si>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</si>
  <si>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</si>
  <si>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</si>
  <si>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</si>
  <si>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</si>
  <si>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</si>
  <si>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</si>
  <si>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</si>
  <si>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</si>
  <si>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</si>
  <si>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</si>
  <si>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</si>
  <si>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</si>
  <si>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</si>
  <si>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</si>
  <si>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</si>
  <si>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</si>
  <si>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</si>
  <si>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</si>
  <si>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</si>
  <si>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</si>
  <si>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</si>
  <si>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</si>
  <si>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</si>
  <si>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</si>
  <si>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</si>
  <si>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</si>
  <si>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</si>
  <si>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</si>
  <si>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</si>
  <si>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</si>
  <si>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</si>
  <si>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</si>
  <si>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</si>
  <si>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</si>
  <si>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</si>
  <si>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</si>
  <si>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</si>
  <si>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</si>
  <si>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</si>
  <si>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</si>
  <si>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</si>
  <si>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</si>
  <si>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</si>
  <si>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</si>
  <si>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</si>
  <si>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</si>
  <si>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</si>
  <si>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</si>
  <si>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</si>
  <si>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</si>
  <si>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</si>
  <si>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</si>
  <si>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</si>
  <si>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</si>
  <si>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</si>
  <si>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</si>
  <si>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</si>
  <si>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</si>
  <si>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</si>
  <si>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</si>
  <si>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</si>
  <si>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</si>
  <si>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</si>
  <si>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</si>
  <si>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</si>
  <si>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</si>
  <si>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</si>
  <si>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</si>
  <si>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</si>
  <si>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</si>
  <si>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</si>
  <si>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</si>
  <si>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</si>
  <si>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</si>
  <si>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</si>
  <si>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</si>
  <si>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</si>
  <si>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</si>
  <si>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</si>
  <si>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</si>
  <si>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</si>
  <si>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</si>
  <si>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</si>
  <si>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</si>
  <si>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</si>
  <si>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</si>
  <si>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</si>
  <si>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</si>
  <si>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</si>
  <si>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</si>
  <si>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</si>
  <si>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</si>
  <si>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</si>
  <si>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</si>
  <si>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</si>
  <si>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</si>
  <si>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</si>
  <si>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</si>
  <si>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</si>
  <si>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</si>
  <si>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</si>
  <si>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</si>
  <si>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</si>
  <si>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</si>
  <si>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</si>
  <si>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</si>
  <si>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</si>
  <si>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</si>
  <si>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</si>
  <si>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</si>
  <si>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</si>
  <si>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</si>
  <si>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</si>
  <si>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</si>
  <si>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</si>
  <si>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</si>
  <si>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</si>
  <si>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</si>
  <si>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</si>
  <si>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</si>
  <si>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</si>
  <si>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</si>
  <si>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</si>
  <si>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</si>
  <si>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</si>
  <si>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</si>
  <si>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</si>
  <si>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</si>
  <si>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</si>
  <si>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</si>
  <si>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</si>
  <si>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</si>
  <si>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</si>
  <si>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</si>
  <si>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</si>
  <si>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</si>
  <si>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</si>
  <si>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</si>
  <si>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</si>
  <si>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</si>
  <si>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</si>
  <si>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</si>
  <si>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</si>
  <si>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</si>
  <si>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</si>
  <si>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</si>
  <si>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</si>
  <si>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</si>
  <si>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</si>
  <si>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</si>
  <si>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</si>
  <si>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</si>
  <si>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</si>
  <si>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</si>
  <si>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</si>
  <si>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</si>
  <si>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</si>
  <si>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</si>
  <si>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</si>
  <si>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</si>
  <si>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</si>
  <si>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</si>
  <si>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</si>
  <si>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</si>
  <si>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</si>
  <si>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</si>
  <si>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</si>
  <si>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</si>
  <si>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</si>
  <si>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</si>
  <si>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</si>
  <si>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</si>
  <si>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</si>
  <si>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</si>
  <si>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</si>
  <si>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</si>
  <si>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</si>
  <si>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</si>
  <si>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</si>
  <si>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</si>
  <si>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</si>
  <si>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</si>
  <si>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</si>
  <si>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</si>
  <si>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</si>
  <si>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</si>
  <si>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</si>
  <si>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</si>
  <si>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</si>
  <si>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</si>
  <si>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</si>
  <si>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</si>
  <si>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</si>
  <si>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</si>
  <si>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</si>
  <si>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</si>
  <si>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</si>
  <si>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</si>
  <si>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</si>
  <si>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</si>
  <si>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</si>
  <si>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</si>
  <si>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</si>
  <si>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</si>
  <si>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</si>
  <si>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</si>
  <si>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</si>
  <si>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</si>
  <si>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</si>
  <si>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</si>
  <si>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</si>
  <si>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</si>
  <si>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</si>
  <si>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</si>
  <si>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</si>
  <si>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</si>
  <si>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</si>
  <si>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</si>
  <si>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</si>
  <si>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</si>
  <si>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</si>
  <si>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</si>
  <si>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</si>
  <si>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</si>
  <si>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</si>
  <si>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</si>
  <si>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</si>
  <si>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</si>
  <si>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</si>
  <si>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</si>
  <si>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</si>
  <si>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</si>
  <si>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</si>
  <si>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</si>
  <si>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</si>
  <si>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</si>
  <si>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</si>
  <si>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</si>
  <si>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</si>
  <si>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</si>
  <si>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</si>
  <si>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</si>
  <si>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</si>
  <si>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</si>
  <si>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</si>
  <si>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</si>
  <si>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</si>
  <si>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</si>
  <si>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</si>
  <si>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</si>
  <si>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</si>
  <si>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</si>
  <si>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</si>
  <si>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</si>
  <si>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</si>
  <si>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</si>
  <si>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</si>
  <si>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</si>
  <si>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</si>
  <si>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</si>
  <si>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</si>
  <si>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</si>
  <si>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</si>
  <si>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</si>
  <si>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</si>
  <si>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</si>
  <si>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</si>
  <si>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</si>
  <si>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</si>
  <si>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</si>
  <si>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</si>
  <si>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</si>
  <si>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</si>
  <si>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</si>
  <si>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</si>
  <si>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</si>
  <si>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</si>
  <si>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</si>
  <si>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</si>
  <si>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</si>
  <si>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</si>
  <si>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</si>
  <si>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</si>
  <si>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</si>
  <si>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</si>
  <si>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</si>
  <si>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</si>
  <si>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</si>
  <si>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</si>
  <si>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</si>
  <si>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</si>
  <si>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</si>
  <si>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</si>
  <si>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</si>
  <si>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</si>
  <si>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</si>
  <si>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</si>
  <si>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</si>
  <si>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</si>
  <si>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</si>
  <si>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</si>
  <si>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</si>
  <si>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</si>
  <si>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</si>
  <si>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</si>
  <si>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</si>
  <si>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</si>
  <si>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</si>
  <si>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</si>
  <si>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</si>
  <si>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</si>
  <si>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</si>
  <si>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</si>
  <si>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</si>
  <si>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</si>
  <si>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</si>
  <si>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</si>
  <si>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</si>
  <si>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</si>
  <si>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</si>
  <si>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</si>
  <si>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</si>
  <si>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</si>
  <si>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</si>
  <si>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</si>
  <si>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</si>
  <si>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</si>
  <si>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</si>
  <si>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</si>
  <si>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</si>
  <si>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</si>
  <si>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</si>
  <si>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</si>
  <si>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</si>
  <si>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</si>
  <si>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</si>
  <si>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</si>
  <si>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</si>
  <si>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</si>
  <si>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</si>
  <si>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</si>
  <si>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</si>
  <si>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</si>
  <si>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</si>
  <si>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</si>
  <si>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</si>
  <si>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</si>
  <si>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</si>
  <si>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</si>
  <si>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</si>
  <si>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</si>
  <si>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</si>
  <si>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</si>
  <si>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</si>
  <si>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</si>
  <si>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</si>
  <si>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</si>
  <si>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</si>
  <si>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</si>
  <si>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</si>
  <si>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</si>
  <si>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</si>
  <si>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</si>
  <si>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</si>
  <si>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</si>
  <si>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</si>
  <si>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</si>
  <si>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</si>
  <si>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</si>
  <si>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</si>
  <si>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</si>
  <si>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</si>
  <si>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</si>
  <si>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</si>
  <si>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</si>
  <si>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</si>
  <si>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</si>
  <si>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</si>
  <si>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</si>
  <si>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</si>
  <si>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</si>
  <si>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</si>
  <si>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</si>
  <si>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</si>
  <si>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</si>
  <si>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</si>
  <si>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</si>
  <si>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</si>
  <si>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</si>
  <si>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</si>
  <si>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</si>
  <si>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</si>
  <si>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</si>
  <si>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</si>
  <si>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</si>
  <si>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</si>
  <si>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</si>
  <si>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</si>
  <si>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</si>
  <si>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</si>
  <si>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</si>
  <si>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</si>
  <si>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</si>
  <si>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</si>
  <si>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</si>
  <si>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</si>
  <si>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</si>
  <si>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</si>
  <si>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</si>
  <si>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</si>
  <si>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</si>
  <si>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</si>
  <si>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</si>
  <si>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</si>
  <si>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</si>
  <si>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</si>
  <si>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</si>
  <si>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</si>
  <si>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</si>
  <si>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</si>
  <si>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</si>
  <si>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</si>
  <si>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</si>
  <si>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</si>
  <si>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</si>
  <si>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</si>
  <si>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</si>
  <si>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</si>
  <si>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</si>
  <si>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</si>
  <si>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</si>
  <si>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</si>
  <si>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</si>
  <si>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</si>
  <si>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</si>
  <si>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</si>
  <si>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</si>
  <si>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</si>
  <si>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</si>
  <si>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</si>
  <si>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</si>
  <si>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</si>
  <si>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</si>
  <si>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</si>
  <si>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</si>
  <si>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</si>
  <si>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</si>
  <si>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</si>
  <si>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</si>
  <si>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</si>
  <si>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</si>
  <si>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</si>
  <si>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</si>
  <si>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</si>
  <si>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</si>
  <si>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</si>
  <si>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</si>
  <si>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</si>
  <si>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</si>
  <si>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</si>
  <si>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</si>
  <si>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</si>
  <si>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</si>
  <si>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</si>
  <si>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</si>
  <si>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</si>
  <si>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</si>
  <si>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</si>
  <si>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</si>
  <si>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</si>
  <si>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</si>
  <si>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</si>
  <si>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</si>
  <si>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</si>
  <si>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</si>
  <si>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</si>
  <si>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</si>
  <si>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</si>
  <si>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</si>
  <si>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</si>
  <si>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</si>
  <si>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</si>
  <si>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</si>
  <si>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</si>
  <si>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</si>
  <si>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</si>
  <si>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</si>
  <si>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</si>
  <si>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</si>
  <si>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</si>
  <si>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</si>
  <si>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</si>
  <si>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</si>
  <si>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</si>
  <si>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</si>
  <si>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</si>
  <si>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</si>
  <si>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</si>
  <si>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</si>
  <si>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</si>
  <si>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</si>
  <si>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</si>
  <si>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</si>
  <si>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</si>
  <si>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</si>
  <si>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</si>
  <si>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</si>
  <si>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</si>
  <si>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</si>
  <si>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</si>
  <si>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</si>
  <si>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</si>
  <si>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</si>
  <si>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</si>
  <si>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</si>
  <si>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</si>
  <si>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</si>
  <si>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</si>
  <si>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</si>
  <si>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</si>
  <si>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</si>
  <si>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</si>
  <si>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</si>
  <si>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</si>
  <si>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</si>
  <si>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</si>
  <si>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</si>
  <si>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</si>
  <si>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</si>
  <si>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</si>
  <si>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</si>
  <si>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</si>
  <si>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</si>
  <si>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</si>
  <si>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</si>
  <si>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</si>
  <si>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</si>
  <si>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</si>
  <si>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</si>
  <si>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</si>
  <si>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</si>
  <si>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</si>
  <si>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</si>
  <si>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</si>
  <si>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</si>
  <si>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</si>
  <si>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</si>
  <si>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</si>
  <si>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</si>
  <si>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</si>
  <si>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</si>
  <si>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</si>
  <si>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</si>
  <si>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</si>
  <si>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</si>
  <si>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</si>
  <si>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</si>
  <si>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</si>
  <si>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</si>
  <si>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</si>
  <si>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</si>
  <si>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</si>
  <si>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</si>
  <si>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</si>
  <si>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</si>
  <si>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</si>
  <si>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</si>
  <si>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</si>
  <si>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</si>
  <si>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</si>
  <si>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</si>
  <si>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</si>
  <si>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</si>
  <si>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</si>
  <si>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</si>
  <si>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</si>
  <si>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</si>
  <si>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</si>
  <si>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</si>
  <si>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</si>
  <si>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</si>
  <si>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</si>
  <si>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</si>
  <si>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</si>
  <si>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</si>
  <si>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</si>
  <si>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</si>
  <si>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</si>
  <si>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</si>
  <si>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</si>
  <si>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</si>
  <si>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</si>
  <si>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</si>
  <si>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</si>
  <si>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</si>
  <si>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</si>
  <si>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</si>
  <si>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</si>
  <si>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</si>
  <si>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</si>
  <si>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</si>
  <si>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</si>
  <si>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</si>
  <si>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</si>
  <si>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</si>
  <si>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</si>
  <si>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</si>
  <si>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</si>
  <si>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</si>
  <si>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</si>
  <si>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</si>
  <si>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</si>
  <si>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</si>
  <si>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</si>
  <si>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</si>
  <si>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</si>
  <si>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</si>
  <si>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</si>
  <si>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</si>
  <si>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</si>
  <si>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</si>
  <si>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</si>
  <si>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</si>
  <si>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</si>
  <si>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</si>
  <si>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</si>
  <si>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</si>
  <si>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</si>
  <si>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</si>
  <si>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</si>
  <si>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</si>
  <si>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</si>
  <si>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</si>
  <si>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</si>
  <si>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</si>
  <si>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</si>
  <si>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</si>
  <si>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</si>
  <si>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</si>
  <si>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</si>
  <si>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</si>
  <si>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</si>
  <si>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</si>
  <si>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</si>
  <si>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</si>
  <si>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</si>
  <si>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</si>
  <si>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</si>
  <si>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</si>
  <si>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</si>
  <si>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</si>
  <si>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</si>
  <si>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</si>
  <si>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</si>
  <si>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</si>
  <si>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</si>
  <si>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</si>
  <si>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</si>
  <si>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</si>
  <si>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</si>
  <si>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</si>
  <si>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</si>
  <si>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</si>
  <si>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</si>
  <si>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</si>
  <si>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</si>
  <si>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</si>
  <si>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</si>
  <si>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</si>
  <si>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</si>
  <si>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</si>
  <si>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</si>
  <si>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</si>
  <si>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</si>
  <si>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</si>
  <si>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</si>
  <si>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</si>
  <si>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</si>
  <si>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</si>
  <si>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</si>
  <si>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</si>
  <si>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</si>
  <si>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</si>
  <si>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</si>
  <si>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</si>
  <si>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</si>
  <si>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</si>
  <si>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</si>
  <si>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</si>
  <si>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</si>
  <si>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</si>
  <si>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</si>
  <si>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</si>
  <si>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</si>
  <si>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</si>
  <si>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</si>
  <si>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</si>
  <si>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</si>
  <si>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</si>
  <si>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</si>
  <si>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</si>
  <si>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</si>
  <si>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</si>
  <si>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</si>
  <si>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</si>
  <si>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</si>
  <si>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</si>
  <si>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</si>
  <si>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</si>
  <si>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</si>
  <si>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</si>
  <si>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</si>
  <si>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</si>
  <si>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</si>
  <si>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</si>
  <si>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</si>
  <si>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</si>
  <si>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</si>
  <si>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</si>
  <si>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</si>
  <si>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</si>
  <si>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</si>
  <si>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</si>
  <si>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</si>
  <si>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</si>
  <si>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</si>
  <si>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</si>
  <si>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</si>
  <si>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</si>
  <si>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</si>
  <si>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</si>
  <si>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</si>
  <si>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</si>
  <si>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</si>
  <si>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</si>
  <si>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</si>
  <si>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</si>
  <si>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</si>
  <si>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</si>
  <si>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</si>
  <si>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</si>
  <si>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</si>
  <si>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</si>
  <si>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</si>
  <si>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</si>
  <si>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</si>
  <si>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</si>
  <si>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</si>
  <si>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</si>
  <si>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</si>
  <si>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</si>
  <si>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</si>
  <si>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</si>
  <si>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</si>
  <si>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</si>
  <si>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</si>
  <si>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</si>
  <si>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</si>
  <si>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</si>
  <si>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</si>
  <si>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</si>
  <si>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</si>
  <si>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</si>
  <si>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</si>
  <si>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</si>
  <si>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</si>
  <si>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</si>
  <si>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</si>
  <si>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</si>
  <si>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</si>
  <si>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</si>
  <si>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</si>
  <si>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</si>
  <si>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</si>
  <si>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</si>
  <si>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</si>
  <si>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</si>
  <si>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</si>
  <si>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</si>
  <si>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</si>
  <si>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</si>
  <si>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</si>
  <si>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</si>
  <si>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</si>
  <si>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</si>
  <si>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</si>
  <si>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</si>
  <si>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</si>
  <si>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</si>
  <si>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</si>
  <si>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</si>
  <si>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</si>
  <si>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</si>
  <si>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</si>
  <si>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</si>
  <si>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</si>
  <si>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</si>
  <si>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</si>
  <si>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</si>
  <si>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</si>
  <si>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</si>
  <si>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</si>
  <si>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</si>
  <si>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</si>
  <si>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</si>
  <si>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</si>
  <si>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</si>
  <si>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</si>
  <si>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</si>
  <si>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</si>
  <si>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</si>
  <si>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</si>
  <si>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</si>
  <si>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</si>
  <si>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</si>
  <si>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</si>
  <si>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</si>
  <si>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</si>
  <si>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</si>
  <si>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</si>
  <si>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</si>
  <si>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</si>
  <si>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</si>
  <si>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</si>
  <si>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</si>
  <si>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</si>
  <si>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</si>
  <si>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</si>
  <si>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</si>
  <si>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</si>
  <si>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</si>
  <si>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</si>
  <si>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</si>
  <si>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</si>
  <si>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</si>
  <si>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</si>
  <si>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</si>
  <si>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</si>
  <si>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</si>
  <si>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</si>
  <si>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</si>
  <si>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</si>
  <si>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</si>
  <si>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</si>
  <si>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</si>
  <si>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</si>
  <si>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</si>
  <si>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</si>
  <si>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</si>
  <si>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</si>
  <si>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</si>
  <si>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</si>
  <si>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</si>
  <si>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</si>
  <si>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</si>
  <si>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</si>
  <si>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</si>
  <si>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</si>
  <si>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</si>
  <si>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</si>
  <si>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</si>
  <si>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</si>
  <si>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</si>
  <si>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</si>
  <si>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</si>
  <si>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</si>
  <si>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</si>
  <si>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</si>
  <si>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</si>
  <si>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</si>
  <si>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</si>
  <si>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</si>
  <si>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</si>
  <si>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</si>
  <si>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</si>
  <si>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</si>
  <si>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</si>
  <si>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</si>
  <si>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</si>
  <si>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</si>
  <si>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</si>
  <si>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</si>
  <si>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</si>
  <si>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</si>
  <si>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</si>
  <si>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</si>
  <si>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</si>
  <si>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</si>
  <si>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</si>
  <si>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</si>
  <si>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</si>
  <si>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</si>
  <si>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</si>
  <si>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</si>
  <si>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</si>
  <si>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</si>
  <si>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</si>
  <si>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</si>
  <si>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</si>
  <si>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</si>
  <si>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</si>
  <si>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</si>
  <si>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</si>
  <si>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</si>
  <si>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</si>
  <si>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</si>
  <si>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</si>
  <si>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</si>
  <si>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</si>
  <si>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</si>
  <si>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</si>
  <si>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</si>
  <si>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</si>
  <si>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</si>
  <si>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</si>
  <si>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</si>
  <si>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</si>
  <si>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</si>
  <si>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</si>
  <si>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</si>
  <si>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</si>
  <si>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</si>
  <si>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</si>
  <si>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</si>
  <si>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</si>
  <si>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</si>
  <si>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</si>
  <si>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</si>
  <si>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</si>
  <si>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</si>
  <si>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</si>
  <si>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</si>
  <si>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</si>
  <si>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</si>
  <si>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</si>
  <si>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</si>
  <si>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</si>
  <si>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</si>
  <si>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</si>
  <si>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</si>
  <si>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</si>
  <si>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</si>
  <si>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</si>
  <si>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</si>
  <si>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</si>
  <si>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</si>
  <si>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</si>
  <si>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</si>
  <si>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</si>
  <si>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</si>
  <si>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</si>
  <si>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</si>
  <si>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</si>
  <si>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</si>
  <si>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</si>
  <si>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</si>
  <si>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</si>
  <si>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</si>
  <si>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</si>
  <si>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</si>
  <si>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</si>
  <si>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</si>
  <si>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</si>
  <si>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</si>
  <si>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</si>
  <si>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</si>
  <si>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</si>
  <si>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</si>
  <si>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</si>
  <si>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</si>
  <si>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</si>
  <si>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</si>
  <si>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</si>
  <si>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</si>
  <si>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</si>
  <si>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</si>
  <si>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</si>
  <si>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</si>
  <si>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</si>
  <si>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</si>
  <si>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</si>
  <si>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</si>
  <si>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</si>
  <si>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</si>
  <si>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</si>
  <si>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</si>
  <si>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</si>
  <si>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</si>
  <si>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</si>
  <si>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</si>
  <si>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</si>
  <si>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</si>
  <si>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</si>
  <si>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</si>
  <si>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</si>
  <si>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</si>
  <si>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</si>
  <si>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</si>
  <si>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</si>
  <si>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</si>
  <si>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</si>
  <si>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</si>
  <si>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</si>
  <si>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</si>
  <si>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</si>
  <si>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</si>
  <si>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</si>
  <si>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</si>
  <si>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</si>
  <si>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</si>
  <si>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</si>
  <si>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</si>
  <si>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</si>
  <si>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</si>
  <si>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</si>
  <si>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</si>
  <si>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</si>
  <si>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</si>
  <si>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</si>
  <si>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</si>
  <si>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</si>
  <si>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</si>
  <si>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</si>
  <si>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</si>
  <si>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</si>
  <si>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</si>
  <si>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</si>
  <si>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</si>
  <si>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</si>
  <si>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</si>
  <si>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</si>
  <si>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</si>
  <si>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</si>
  <si>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</si>
  <si>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</si>
  <si>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</si>
  <si>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</si>
  <si>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</si>
  <si>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</si>
  <si>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</si>
  <si>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</si>
  <si>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</si>
  <si>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</si>
  <si>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</si>
  <si>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</si>
  <si>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</si>
  <si>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</si>
  <si>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</si>
  <si>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</si>
  <si>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</si>
  <si>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</si>
  <si>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</si>
  <si>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</si>
  <si>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</si>
  <si>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</si>
  <si>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</si>
  <si>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</si>
  <si>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</si>
  <si>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</si>
  <si>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</si>
  <si>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</si>
  <si>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</si>
  <si>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</si>
  <si>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</si>
  <si>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</si>
  <si>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</si>
  <si>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</si>
  <si>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</si>
  <si>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</si>
  <si>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</si>
  <si>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</si>
  <si>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</si>
  <si>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</si>
  <si>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</si>
  <si>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</si>
  <si>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</si>
  <si>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</si>
  <si>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</si>
  <si>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</si>
  <si>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</si>
  <si>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</si>
  <si>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</si>
  <si>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</si>
  <si>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</si>
  <si>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</si>
  <si>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</si>
  <si>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</si>
  <si>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</si>
  <si>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</si>
  <si>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</si>
  <si>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</si>
  <si>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</si>
  <si>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</si>
  <si>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</si>
  <si>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</si>
  <si>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</si>
  <si>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</si>
  <si>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</si>
  <si>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</si>
  <si>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</si>
  <si>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</si>
  <si>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</si>
  <si>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</si>
  <si>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</si>
  <si>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</si>
  <si>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</si>
  <si>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</si>
  <si>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</si>
  <si>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</si>
  <si>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</si>
  <si>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</si>
  <si>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</si>
  <si>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</si>
  <si>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</si>
  <si>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</si>
  <si>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</si>
  <si>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</si>
  <si>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</si>
  <si>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</si>
  <si>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</si>
  <si>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</si>
  <si>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</si>
  <si>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</si>
  <si>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</si>
  <si>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</si>
  <si>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</si>
  <si>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</si>
  <si>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</si>
  <si>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</si>
  <si>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</si>
  <si>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</si>
  <si>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</si>
  <si>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</si>
  <si>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</si>
  <si>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</si>
  <si>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</si>
  <si>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</si>
  <si>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</si>
  <si>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</si>
  <si>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</si>
  <si>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</si>
  <si>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</si>
  <si>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</si>
  <si>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</si>
  <si>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</si>
  <si>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</si>
  <si>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</si>
  <si>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</si>
  <si>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</si>
  <si>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</si>
  <si>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</si>
  <si>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</si>
  <si>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</si>
  <si>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</si>
  <si>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</si>
  <si>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</si>
  <si>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</si>
  <si>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</si>
  <si>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</si>
  <si>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</si>
  <si>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</si>
  <si>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</si>
  <si>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</si>
  <si>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</si>
  <si>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</si>
  <si>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</si>
  <si>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</si>
  <si>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</si>
  <si>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</si>
  <si>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</si>
  <si>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</si>
  <si>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</si>
  <si>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</si>
  <si>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</si>
  <si>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</si>
  <si>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</si>
  <si>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</si>
  <si>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</si>
  <si>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</si>
  <si>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</si>
  <si>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</si>
  <si>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</si>
  <si>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</si>
  <si>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</si>
  <si>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</si>
  <si>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</si>
  <si>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</si>
  <si>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</si>
  <si>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</si>
  <si>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</si>
  <si>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</si>
  <si>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</si>
  <si>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</si>
  <si>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</si>
  <si>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</si>
  <si>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</si>
  <si>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</si>
  <si>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</si>
  <si>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</si>
  <si>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</si>
  <si>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</si>
  <si>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</si>
  <si>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</si>
  <si>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</si>
  <si>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</si>
  <si>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</si>
  <si>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</si>
  <si>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</si>
  <si>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</si>
  <si>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</si>
  <si>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</si>
  <si>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</si>
  <si>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</si>
  <si>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</si>
  <si>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</si>
  <si>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</si>
  <si>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</si>
  <si>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</si>
  <si>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</si>
  <si>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</si>
  <si>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</si>
  <si>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</si>
  <si>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</si>
  <si>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</si>
  <si>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</si>
  <si>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</si>
  <si>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</si>
  <si>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</si>
  <si>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</si>
  <si>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</si>
  <si>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</si>
  <si>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</si>
  <si>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</si>
  <si>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</si>
  <si>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</si>
  <si>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</si>
  <si>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</si>
  <si>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</si>
  <si>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</si>
  <si>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</si>
  <si>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</si>
  <si>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</si>
  <si>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</si>
  <si>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</si>
  <si>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</si>
  <si>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</si>
  <si>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</si>
  <si>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</si>
  <si>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</si>
  <si>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</si>
  <si>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</si>
  <si>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</si>
  <si>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</si>
  <si>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</si>
  <si>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</si>
  <si>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</si>
  <si>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</si>
  <si>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</si>
  <si>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</si>
  <si>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</si>
  <si>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</si>
  <si>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</si>
  <si>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</si>
  <si>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</si>
  <si>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</si>
  <si>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</si>
  <si>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</si>
  <si>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</si>
  <si>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</si>
  <si>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</si>
  <si>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</si>
  <si>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</si>
  <si>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</si>
  <si>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</si>
  <si>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</si>
  <si>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</si>
  <si>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</si>
  <si>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</si>
  <si>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</si>
  <si>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</si>
  <si>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</si>
  <si>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</si>
  <si>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</si>
  <si>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</si>
  <si>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</si>
  <si>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</si>
  <si>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</si>
  <si>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</si>
  <si>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</si>
  <si>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</si>
  <si>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</si>
  <si>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</si>
  <si>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</si>
  <si>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</si>
  <si>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</si>
  <si>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</si>
  <si>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</si>
  <si>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</si>
  <si>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</si>
  <si>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</si>
  <si>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</si>
  <si>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</si>
  <si>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</si>
  <si>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</si>
  <si>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</si>
  <si>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</si>
  <si>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</si>
  <si>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</si>
  <si>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</si>
  <si>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</si>
  <si>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</si>
  <si>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</si>
  <si>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</si>
  <si>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</si>
  <si>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</si>
  <si>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</si>
  <si>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</si>
  <si>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</si>
  <si>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</si>
  <si>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</si>
  <si>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</si>
  <si>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</si>
  <si>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</si>
  <si>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</si>
  <si>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</si>
  <si>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</si>
  <si>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</si>
  <si>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</si>
  <si>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</si>
  <si>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</si>
  <si>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</si>
  <si>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</si>
  <si>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</si>
  <si>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</si>
  <si>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</si>
  <si>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</si>
  <si>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</si>
  <si>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</si>
  <si>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</si>
  <si>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</si>
  <si>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</si>
  <si>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</si>
  <si>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</si>
  <si>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</si>
  <si>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</si>
  <si>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</si>
  <si>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</si>
  <si>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</si>
  <si>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</si>
  <si>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</si>
  <si>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</si>
  <si>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</si>
  <si>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</si>
  <si>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</si>
  <si>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</si>
  <si>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</si>
  <si>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</si>
  <si>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</si>
  <si>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</si>
  <si>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</si>
  <si>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</si>
  <si>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</si>
  <si>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</si>
  <si>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</si>
  <si>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</si>
  <si>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</si>
  <si>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</si>
  <si>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</si>
  <si>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</si>
  <si>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</si>
  <si>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</si>
  <si>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</si>
  <si>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</si>
  <si>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</si>
  <si>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</si>
  <si>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</si>
  <si>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</si>
  <si>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</si>
  <si>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</si>
  <si>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</si>
  <si>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</si>
  <si>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</si>
  <si>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</si>
  <si>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</si>
  <si>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</si>
  <si>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</si>
  <si>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</si>
  <si>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</si>
  <si>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</si>
  <si>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</si>
  <si>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</si>
  <si>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</si>
  <si>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</si>
  <si>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</si>
  <si>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</si>
  <si>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</si>
  <si>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</si>
  <si>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</si>
  <si>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</si>
  <si>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</si>
  <si>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</si>
  <si>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</si>
  <si>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</si>
  <si>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</si>
  <si>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</si>
  <si>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</si>
  <si>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</si>
  <si>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</si>
  <si>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</si>
  <si>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</si>
  <si>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</si>
  <si>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</si>
  <si>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</si>
  <si>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</si>
  <si>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</si>
  <si>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</si>
  <si>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</si>
  <si>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</si>
  <si>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</si>
  <si>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</si>
  <si>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</si>
  <si>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</si>
  <si>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</si>
  <si>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</si>
  <si>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</si>
  <si>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</si>
  <si>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</si>
  <si>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</si>
  <si>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</si>
  <si>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</si>
  <si>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</si>
  <si>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</si>
  <si>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</si>
  <si>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</si>
  <si>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</si>
  <si>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</si>
  <si>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</si>
  <si>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</si>
  <si>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</si>
  <si>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</si>
  <si>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</si>
  <si>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</si>
  <si>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</si>
  <si>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</si>
  <si>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</si>
  <si>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</si>
  <si>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</si>
  <si>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</si>
  <si>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</si>
  <si>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</si>
  <si>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</si>
  <si>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</si>
  <si>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</si>
  <si>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</si>
  <si>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</si>
  <si>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</si>
  <si>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</si>
  <si>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</si>
  <si>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</si>
  <si>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</si>
  <si>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</si>
  <si>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</si>
  <si>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</si>
  <si>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</si>
  <si>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</si>
  <si>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</si>
  <si>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</si>
  <si>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</si>
  <si>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</si>
  <si>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</si>
  <si>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</si>
  <si>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</si>
  <si>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</si>
  <si>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</si>
  <si>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</si>
  <si>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</si>
  <si>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</si>
  <si>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</si>
  <si>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</si>
  <si>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</si>
  <si>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</si>
  <si>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</si>
  <si>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</si>
  <si>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</si>
  <si>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</si>
  <si>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</si>
  <si>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</si>
  <si>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</si>
  <si>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</si>
  <si>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</si>
  <si>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</si>
  <si>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</si>
  <si>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</si>
  <si>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</si>
  <si>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</si>
  <si>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</si>
  <si>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</si>
  <si>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</si>
  <si>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</si>
  <si>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</si>
  <si>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</si>
  <si>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</si>
  <si>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</si>
  <si>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</si>
  <si>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</si>
  <si>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</si>
  <si>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</si>
  <si>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</si>
  <si>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</si>
  <si>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</si>
  <si>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</si>
  <si>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</si>
  <si>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</si>
  <si>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</si>
  <si>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</si>
  <si>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</si>
  <si>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</si>
  <si>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</si>
  <si>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</si>
  <si>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</si>
  <si>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</si>
  <si>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</si>
  <si>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</si>
  <si>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</si>
  <si>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</si>
  <si>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</si>
  <si>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</si>
  <si>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</si>
  <si>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</si>
  <si>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</si>
  <si>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</si>
  <si>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</si>
  <si>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</si>
  <si>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</si>
  <si>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</si>
  <si>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</si>
  <si>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</si>
  <si>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</si>
  <si>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</si>
  <si>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</si>
  <si>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</si>
  <si>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</si>
  <si>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</si>
  <si>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</si>
  <si>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</si>
  <si>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</si>
  <si>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</si>
  <si>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</si>
  <si>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</si>
  <si>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</si>
  <si>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</si>
  <si>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</si>
  <si>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</si>
  <si>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</si>
  <si>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</si>
  <si>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</si>
  <si>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</si>
  <si>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</si>
  <si>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</si>
  <si>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</si>
  <si>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</si>
  <si>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</si>
  <si>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</si>
  <si>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</si>
  <si>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</si>
  <si>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</si>
  <si>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</si>
  <si>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</si>
  <si>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</si>
  <si>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</si>
  <si>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</si>
  <si>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</si>
  <si>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</si>
  <si>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</si>
  <si>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</si>
  <si>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</si>
  <si>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</si>
  <si>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</si>
  <si>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</si>
  <si>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</si>
  <si>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</si>
  <si>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</si>
  <si>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</si>
  <si>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</si>
  <si>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</si>
  <si>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</si>
  <si>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</si>
  <si>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</si>
  <si>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</si>
  <si>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</si>
  <si>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</si>
  <si>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</si>
  <si>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</si>
  <si>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</si>
  <si>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</si>
  <si>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</si>
  <si>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</si>
  <si>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</si>
  <si>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</si>
  <si>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</si>
  <si>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</si>
  <si>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</si>
  <si>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</si>
  <si>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</si>
  <si>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</si>
  <si>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</si>
  <si>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</si>
  <si>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</si>
  <si>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</si>
  <si>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</si>
  <si>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</si>
  <si>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</si>
  <si>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</si>
  <si>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</si>
  <si>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</si>
  <si>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</si>
  <si>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</si>
  <si>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</si>
  <si>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</si>
  <si>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</si>
  <si>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</si>
  <si>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</si>
  <si>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</si>
  <si>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</si>
  <si>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</si>
  <si>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</si>
  <si>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</si>
  <si>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</si>
  <si>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</si>
  <si>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</si>
  <si>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</si>
  <si>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</si>
  <si>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</si>
  <si>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</si>
  <si>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</si>
  <si>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</si>
  <si>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</si>
  <si>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</si>
  <si>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</si>
  <si>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</si>
  <si>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</si>
  <si>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</si>
  <si>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</si>
  <si>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</si>
  <si>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</si>
  <si>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</si>
  <si>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</si>
  <si>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</si>
  <si>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</si>
  <si>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</si>
  <si>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</si>
  <si>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</si>
  <si>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</si>
  <si>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</si>
  <si>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</si>
  <si>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</si>
  <si>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</si>
  <si>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</si>
  <si>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</si>
  <si>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</si>
  <si>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</si>
  <si>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</si>
  <si>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</si>
  <si>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</si>
  <si>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</si>
  <si>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</si>
  <si>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</si>
  <si>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</si>
  <si>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</si>
  <si>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</si>
  <si>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</si>
  <si>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</si>
  <si>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</si>
  <si>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</si>
  <si>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</si>
  <si>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</si>
  <si>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</si>
  <si>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</si>
  <si>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</si>
  <si>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</si>
  <si>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</si>
  <si>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</si>
  <si>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</si>
  <si>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</si>
  <si>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</si>
  <si>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</si>
  <si>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</si>
  <si>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</si>
  <si>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</si>
  <si>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</si>
  <si>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</si>
  <si>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</si>
  <si>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</si>
  <si>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</si>
  <si>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</si>
  <si>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</si>
  <si>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</si>
  <si>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</si>
  <si>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</si>
  <si>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</si>
  <si>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</si>
  <si>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</si>
  <si>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</si>
  <si>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</si>
  <si>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</si>
  <si>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</si>
  <si>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</si>
  <si>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</si>
  <si>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</si>
  <si>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</si>
  <si>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</si>
  <si>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</si>
  <si>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</si>
  <si>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</si>
  <si>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</si>
  <si>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</si>
  <si>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</si>
  <si>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</si>
  <si>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</si>
  <si>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</si>
  <si>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</si>
  <si>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</si>
  <si>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</si>
  <si>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</si>
  <si>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</si>
  <si>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</si>
  <si>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</si>
  <si>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</si>
  <si>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</si>
  <si>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</si>
  <si>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</si>
  <si>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</si>
  <si>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</si>
  <si>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</si>
  <si>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</si>
  <si>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</si>
  <si>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</si>
  <si>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</si>
  <si>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</si>
  <si>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</si>
  <si>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</si>
  <si>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</si>
  <si>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</si>
  <si>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</si>
  <si>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</si>
  <si>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</si>
  <si>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</si>
  <si>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</si>
  <si>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</si>
  <si>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</si>
  <si>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</si>
  <si>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</si>
  <si>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</si>
  <si>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</si>
  <si>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</si>
  <si>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</si>
  <si>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</si>
  <si>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</si>
  <si>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</si>
  <si>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</si>
  <si>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</si>
  <si>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</si>
  <si>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</si>
  <si>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</si>
  <si>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</si>
  <si>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</si>
  <si>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</si>
  <si>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</si>
  <si>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</si>
  <si>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</si>
  <si>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</si>
  <si>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</si>
  <si>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</si>
  <si>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</si>
  <si>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</si>
  <si>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</si>
  <si>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</si>
  <si>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</si>
  <si>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</si>
  <si>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</si>
  <si>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</si>
  <si>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</si>
  <si>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</si>
  <si>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</si>
  <si>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</si>
  <si>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</si>
  <si>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</si>
  <si>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</si>
  <si>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</si>
  <si>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</si>
  <si>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</si>
  <si>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</si>
  <si>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</si>
  <si>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</si>
  <si>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</si>
  <si>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</si>
  <si>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</si>
  <si>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</si>
  <si>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</si>
  <si>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</si>
  <si>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</si>
  <si>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</si>
  <si>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</si>
  <si>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</si>
  <si>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</si>
  <si>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</si>
  <si>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</si>
  <si>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</si>
  <si>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</si>
  <si>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</si>
  <si>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</si>
  <si>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</si>
  <si>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</si>
  <si>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</si>
  <si>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</si>
  <si>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</si>
  <si>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</si>
  <si>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</si>
  <si>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</si>
  <si>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</si>
  <si>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</si>
  <si>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</si>
  <si>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</si>
  <si>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</si>
  <si>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</si>
  <si>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</si>
  <si>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</si>
  <si>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</si>
  <si>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</si>
  <si>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</si>
  <si>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</si>
  <si>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</si>
  <si>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</si>
  <si>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</si>
  <si>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</si>
  <si>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</si>
  <si>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</si>
  <si>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</si>
  <si>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</si>
  <si>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</si>
  <si>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</si>
  <si>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</si>
  <si>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</si>
  <si>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</si>
  <si>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</si>
  <si>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</si>
  <si>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</si>
  <si>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</si>
  <si>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</si>
  <si>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</si>
  <si>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</si>
  <si>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</si>
  <si>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</si>
  <si>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</si>
  <si>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</si>
  <si>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</si>
  <si>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</si>
  <si>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</si>
  <si>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</si>
  <si>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</si>
  <si>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</si>
  <si>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</si>
  <si>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</si>
  <si>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</si>
  <si>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</si>
  <si>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</si>
  <si>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</si>
  <si>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</si>
  <si>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</si>
  <si>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</si>
  <si>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</si>
  <si>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</si>
  <si>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</si>
  <si>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</si>
  <si>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</si>
  <si>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</si>
  <si>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</si>
  <si>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</si>
  <si>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</si>
  <si>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</si>
  <si>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</si>
  <si>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</si>
  <si>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</si>
  <si>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</si>
  <si>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</si>
  <si>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</si>
  <si>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</si>
  <si>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</si>
  <si>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</si>
  <si>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</si>
  <si>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</si>
  <si>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</si>
  <si>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</si>
  <si>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</si>
  <si>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</si>
  <si>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</si>
  <si>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</si>
  <si>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</si>
  <si>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</si>
  <si>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</si>
  <si>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</si>
  <si>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</si>
  <si>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</si>
  <si>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</si>
  <si>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</si>
  <si>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</si>
  <si>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</si>
  <si>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</si>
  <si>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</si>
  <si>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</si>
  <si>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</si>
  <si>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</si>
  <si>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</si>
  <si>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</si>
  <si>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</si>
  <si>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</si>
  <si>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</si>
  <si>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</si>
  <si>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</si>
  <si>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</si>
  <si>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</si>
  <si>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</si>
  <si>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</si>
  <si>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</si>
  <si>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</si>
  <si>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</si>
  <si>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</si>
  <si>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</si>
  <si>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</si>
  <si>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</si>
  <si>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</si>
  <si>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</si>
  <si>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</si>
  <si>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</si>
  <si>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</si>
  <si>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</si>
  <si>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</si>
  <si>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</si>
  <si>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</si>
  <si>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</si>
  <si>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</si>
  <si>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</si>
  <si>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</si>
  <si>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</si>
  <si>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</si>
  <si>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</si>
  <si>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</si>
  <si>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</si>
  <si>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</si>
  <si>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</si>
  <si>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</si>
  <si>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</si>
  <si>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</si>
  <si>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</si>
  <si>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</si>
  <si>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</si>
  <si>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</si>
  <si>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</si>
  <si>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</si>
  <si>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</si>
  <si>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</si>
  <si>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</si>
  <si>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</si>
  <si>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</si>
  <si>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</si>
  <si>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</si>
  <si>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</si>
  <si>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</si>
  <si>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</si>
  <si>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</si>
  <si>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</si>
  <si>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</si>
  <si>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</si>
  <si>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</si>
  <si>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</si>
  <si>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</si>
  <si>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</si>
  <si>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</si>
  <si>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</si>
  <si>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</si>
  <si>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</si>
  <si>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</si>
  <si>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</si>
  <si>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</si>
  <si>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</si>
  <si>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</si>
  <si>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</si>
  <si>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</si>
  <si>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</si>
  <si>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</si>
  <si>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</si>
  <si>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</si>
  <si>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</si>
  <si>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</si>
  <si>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</si>
  <si>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</si>
  <si>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</si>
  <si>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</si>
  <si>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</si>
  <si>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</si>
  <si>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</si>
  <si>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</si>
  <si>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</si>
  <si>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</si>
  <si>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</si>
  <si>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</si>
  <si>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</si>
  <si>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</si>
  <si>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</si>
  <si>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</si>
  <si>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</si>
  <si>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</si>
  <si>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</si>
  <si>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</si>
  <si>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</si>
  <si>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</si>
  <si>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</si>
  <si>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</si>
  <si>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</si>
  <si>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</si>
  <si>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</si>
  <si>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</si>
  <si>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</si>
  <si>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</si>
  <si>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</si>
  <si>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</si>
  <si>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</si>
  <si>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</si>
  <si>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</si>
  <si>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</si>
  <si>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</si>
  <si>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</si>
  <si>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</si>
  <si>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</si>
  <si>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</si>
  <si>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</si>
  <si>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</si>
  <si>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</si>
  <si>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</si>
  <si>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</si>
  <si>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</si>
  <si>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</si>
  <si>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</si>
  <si>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</si>
  <si>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</si>
  <si>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</si>
  <si>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</si>
  <si>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</si>
  <si>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</si>
  <si>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</si>
  <si>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</si>
  <si>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</si>
  <si>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</si>
  <si>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</si>
  <si>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</si>
  <si>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</si>
  <si>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</si>
  <si>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</si>
  <si>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</si>
  <si>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</si>
  <si>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</si>
  <si>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</si>
  <si>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</si>
  <si>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</si>
  <si>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</si>
  <si>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</si>
  <si>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</si>
  <si>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</si>
  <si>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</si>
  <si>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</si>
  <si>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</si>
  <si>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</si>
  <si>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</si>
  <si>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</si>
  <si>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</si>
  <si>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</si>
  <si>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</si>
  <si>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</si>
  <si>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</si>
  <si>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</si>
  <si>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</si>
  <si>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</si>
  <si>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</si>
  <si>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</si>
  <si>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</si>
  <si>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</si>
  <si>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</si>
  <si>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</si>
  <si>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</si>
  <si>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</si>
  <si>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</si>
  <si>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</si>
  <si>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</si>
  <si>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</si>
  <si>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</si>
  <si>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</si>
  <si>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</si>
  <si>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</si>
  <si>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</si>
  <si>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</si>
  <si>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</si>
  <si>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</si>
  <si>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</si>
  <si>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</si>
  <si>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</si>
  <si>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</si>
  <si>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</si>
  <si>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</si>
  <si>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</si>
  <si>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</si>
  <si>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</si>
  <si>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</si>
  <si>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</si>
  <si>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</si>
  <si>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</si>
  <si>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</si>
  <si>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</si>
  <si>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</si>
  <si>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</si>
  <si>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</si>
  <si>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</si>
  <si>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</si>
  <si>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</si>
  <si>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</si>
  <si>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</si>
  <si>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</si>
  <si>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</si>
  <si>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</si>
  <si>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</si>
  <si>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</si>
  <si>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</si>
  <si>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</si>
  <si>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</si>
  <si>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</si>
  <si>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</si>
  <si>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</si>
  <si>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</si>
  <si>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</si>
  <si>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</si>
  <si>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</si>
  <si>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</si>
  <si>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</si>
  <si>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</si>
  <si>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</si>
  <si>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</si>
  <si>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</si>
  <si>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</si>
  <si>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</si>
  <si>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</si>
  <si>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</si>
  <si>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</si>
  <si>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</si>
  <si>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</si>
  <si>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</si>
  <si>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</si>
  <si>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</si>
  <si>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</si>
  <si>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</si>
  <si>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</si>
  <si>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</si>
  <si>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</si>
  <si>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</si>
  <si>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</si>
  <si>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</si>
  <si>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</si>
  <si>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</si>
  <si>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</si>
  <si>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</si>
  <si>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</si>
  <si>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</si>
  <si>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</si>
  <si>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</si>
  <si>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</si>
  <si>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</si>
  <si>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</si>
  <si>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</si>
  <si>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</si>
  <si>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</si>
  <si>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</si>
  <si>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</si>
  <si>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</si>
  <si>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</si>
  <si>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</si>
  <si>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</si>
  <si>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</si>
  <si>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</si>
  <si>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</si>
  <si>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</si>
  <si>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</si>
  <si>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</si>
  <si>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</si>
  <si>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</si>
  <si>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</si>
  <si>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</si>
  <si>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</si>
  <si>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</si>
  <si>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</si>
  <si>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</si>
  <si>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</si>
  <si>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</si>
  <si>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</si>
  <si>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</si>
  <si>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</si>
  <si>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</si>
  <si>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</si>
  <si>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</si>
  <si>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</si>
  <si>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</si>
  <si>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</si>
  <si>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</si>
  <si>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</si>
  <si>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</si>
  <si>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</si>
  <si>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</si>
  <si>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</si>
  <si>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</si>
  <si>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</si>
  <si>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</si>
  <si>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</si>
  <si>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</si>
  <si>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</si>
  <si>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</si>
  <si>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</si>
  <si>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</si>
  <si>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</si>
  <si>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</si>
  <si>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</si>
  <si>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</si>
  <si>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</si>
  <si>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</si>
  <si>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</si>
  <si>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</si>
  <si>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</si>
  <si>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</si>
  <si>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</si>
  <si>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</si>
  <si>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</si>
  <si>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</si>
  <si>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</si>
  <si>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</si>
  <si>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</si>
  <si>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</si>
  <si>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</si>
  <si>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</si>
  <si>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</si>
  <si>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</si>
  <si>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</si>
  <si>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</si>
  <si>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</si>
  <si>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</si>
  <si>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</si>
  <si>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</si>
  <si>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</si>
  <si>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</si>
  <si>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</si>
  <si>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</si>
  <si>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</si>
  <si>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</si>
  <si>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</si>
  <si>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</si>
  <si>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</si>
  <si>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</si>
  <si>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</si>
  <si>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</si>
  <si>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</si>
  <si>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</si>
  <si>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</si>
  <si>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</si>
  <si>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</si>
  <si>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</si>
  <si>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</si>
  <si>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</si>
  <si>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</si>
  <si>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</si>
  <si>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</si>
  <si>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</si>
  <si>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</si>
  <si>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</si>
  <si>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</si>
  <si>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</si>
  <si>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</si>
  <si>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</si>
  <si>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</si>
  <si>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</si>
  <si>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</si>
  <si>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</si>
  <si>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</si>
  <si>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</si>
  <si>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</si>
  <si>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</si>
  <si>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</si>
  <si>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</si>
  <si>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</si>
  <si>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</si>
  <si>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</si>
  <si>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</si>
  <si>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</si>
  <si>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</si>
  <si>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</si>
  <si>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</si>
  <si>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</si>
  <si>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</si>
  <si>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</si>
  <si>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</si>
  <si>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</si>
  <si>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</si>
  <si>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</si>
  <si>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</si>
  <si>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</si>
  <si>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</si>
  <si>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</si>
  <si>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</si>
  <si>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</si>
  <si>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</si>
  <si>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</si>
  <si>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</si>
  <si>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</si>
  <si>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</si>
  <si>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</si>
  <si>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</si>
  <si>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</si>
  <si>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</si>
  <si>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</si>
  <si>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</si>
  <si>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</si>
  <si>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</si>
  <si>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</si>
  <si>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</si>
  <si>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</si>
  <si>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</si>
  <si>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</si>
  <si>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</si>
  <si>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</si>
  <si>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</si>
  <si>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</si>
  <si>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</si>
  <si>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</si>
  <si>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</si>
  <si>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</si>
  <si>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</si>
  <si>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</si>
  <si>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</si>
  <si>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</si>
  <si>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</si>
  <si>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</si>
  <si>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</si>
  <si>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</si>
  <si>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</si>
  <si>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</si>
  <si>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</si>
  <si>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</si>
  <si>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</si>
  <si>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</si>
  <si>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</si>
  <si>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</si>
  <si>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</si>
  <si>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</si>
  <si>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</si>
  <si>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</si>
  <si>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</si>
  <si>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</si>
  <si>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</si>
  <si>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</si>
  <si>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</si>
  <si>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</si>
  <si>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</si>
  <si>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</si>
  <si>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</si>
  <si>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</si>
  <si>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</si>
  <si>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</si>
  <si>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</si>
  <si>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</si>
  <si>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</si>
  <si>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</si>
  <si>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</si>
  <si>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</si>
  <si>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</si>
  <si>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</si>
  <si>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</si>
  <si>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</si>
  <si>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</si>
  <si>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</si>
  <si>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</si>
  <si>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</si>
  <si>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</si>
  <si>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</si>
  <si>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</si>
  <si>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</si>
  <si>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</si>
  <si>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</si>
  <si>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</si>
  <si>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</si>
  <si>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</si>
  <si>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</si>
  <si>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</si>
  <si>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</si>
  <si>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</si>
  <si>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</si>
  <si>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</si>
  <si>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</si>
  <si>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</si>
  <si>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</si>
  <si>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</si>
  <si>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</si>
  <si>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</si>
  <si>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</si>
  <si>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</si>
  <si>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</si>
  <si>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</si>
  <si>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</si>
  <si>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</si>
  <si>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</si>
  <si>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</si>
  <si>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</si>
  <si>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</si>
  <si>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</si>
  <si>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</si>
  <si>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</si>
  <si>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</si>
  <si>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</si>
  <si>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</si>
  <si>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</si>
  <si>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</si>
  <si>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</si>
  <si>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</si>
  <si>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</si>
  <si>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</si>
  <si>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</si>
  <si>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</si>
  <si>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</si>
  <si>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</si>
  <si>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</si>
  <si>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</si>
  <si>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</si>
  <si>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</si>
  <si>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</si>
  <si>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</si>
  <si>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</si>
  <si>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</si>
  <si>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</si>
  <si>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</si>
  <si>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</si>
  <si>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</si>
  <si>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</si>
  <si>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</si>
  <si>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</si>
  <si>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</si>
  <si>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</si>
  <si>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</si>
  <si>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</si>
  <si>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</si>
  <si>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</si>
  <si>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</si>
  <si>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</si>
  <si>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</si>
  <si>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</si>
  <si>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</si>
  <si>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</si>
  <si>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</si>
  <si>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</si>
  <si>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</si>
  <si>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</si>
  <si>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</si>
  <si>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</si>
  <si>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</si>
  <si>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</si>
  <si>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</si>
  <si>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</si>
  <si>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</si>
  <si>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</si>
  <si>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</si>
  <si>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</si>
  <si>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</si>
  <si>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</si>
  <si>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</si>
  <si>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</si>
  <si>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</si>
  <si>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</si>
  <si>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</si>
  <si>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</si>
  <si>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</si>
  <si>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</si>
  <si>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</si>
  <si>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</si>
  <si>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</si>
  <si>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</si>
  <si>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</si>
  <si>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</si>
  <si>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</si>
  <si>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</si>
  <si>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</si>
  <si>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</si>
  <si>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</si>
  <si>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</si>
  <si>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</si>
  <si>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</si>
  <si>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</si>
  <si>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</si>
  <si>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</si>
  <si>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</si>
  <si>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</si>
  <si>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</si>
  <si>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</si>
  <si>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</si>
  <si>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</si>
  <si>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</si>
  <si>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</si>
  <si>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</si>
  <si>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</si>
  <si>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</si>
  <si>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</si>
  <si>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</si>
  <si>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</si>
  <si>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</si>
  <si>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</si>
  <si>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</si>
  <si>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</si>
  <si>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</si>
  <si>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</si>
  <si>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</si>
  <si>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</si>
  <si>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</si>
  <si>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</si>
  <si>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</si>
  <si>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</si>
  <si>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</si>
  <si>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</si>
  <si>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</si>
  <si>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</si>
  <si>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</si>
  <si>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</si>
  <si>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</si>
  <si>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</si>
  <si>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</si>
  <si>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</si>
  <si>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</si>
  <si>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</si>
  <si>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</si>
  <si>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</si>
  <si>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</si>
  <si>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</si>
  <si>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</si>
  <si>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</si>
  <si>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</si>
  <si>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</si>
  <si>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</si>
  <si>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</si>
  <si>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</si>
  <si>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</si>
  <si>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</si>
  <si>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</si>
  <si>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</si>
  <si>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</si>
  <si>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</si>
  <si>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</si>
  <si>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</si>
  <si>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</si>
  <si>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</si>
  <si>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</si>
  <si>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</si>
  <si>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</si>
  <si>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</si>
  <si>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</si>
  <si>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</si>
  <si>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</si>
  <si>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</si>
  <si>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</si>
  <si>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</si>
  <si>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</si>
  <si>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</si>
  <si>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</si>
  <si>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</si>
  <si>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</si>
  <si>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</si>
  <si>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</si>
  <si>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</si>
  <si>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</si>
  <si>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</si>
  <si>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</si>
  <si>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</si>
  <si>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</si>
  <si>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</si>
  <si>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</si>
  <si>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</si>
  <si>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</si>
  <si>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</si>
  <si>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</si>
  <si>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</si>
  <si>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</si>
  <si>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</si>
  <si>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</si>
  <si>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</si>
  <si>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</si>
  <si>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</si>
  <si>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</si>
  <si>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</si>
  <si>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</si>
  <si>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</si>
  <si>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</si>
  <si>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</si>
  <si>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</si>
  <si>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</si>
  <si>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</si>
  <si>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</si>
  <si>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</si>
  <si>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</si>
  <si>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</si>
  <si>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</si>
  <si>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</si>
  <si>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</si>
  <si>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</si>
  <si>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</si>
  <si>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</si>
  <si>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</si>
  <si>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</si>
  <si>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</si>
  <si>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</si>
  <si>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</si>
  <si>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</si>
  <si>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</si>
  <si>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</si>
  <si>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</si>
  <si>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</si>
  <si>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</si>
  <si>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</si>
  <si>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</si>
  <si>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</si>
  <si>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</si>
  <si>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</si>
  <si>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</si>
  <si>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</si>
  <si>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</si>
  <si>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</si>
  <si>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</si>
  <si>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</si>
  <si>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</si>
  <si>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</si>
  <si>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</si>
  <si>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</si>
  <si>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</si>
  <si>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</si>
  <si>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</si>
  <si>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</si>
  <si>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</si>
  <si>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</si>
  <si>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</si>
  <si>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</si>
  <si>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</si>
  <si>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</si>
  <si>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</si>
  <si>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</si>
  <si>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</si>
  <si>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</si>
  <si>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</si>
  <si>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</si>
  <si>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</si>
  <si>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</si>
  <si>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</si>
  <si>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</si>
  <si>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</si>
  <si>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</si>
  <si>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</si>
  <si>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</si>
  <si>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</si>
  <si>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</si>
  <si>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</si>
  <si>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</si>
  <si>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</si>
  <si>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</si>
  <si>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</si>
  <si>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</si>
  <si>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</si>
  <si>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</si>
  <si>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</si>
  <si>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</si>
  <si>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</si>
  <si>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</si>
  <si>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</si>
  <si>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</si>
  <si>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</si>
  <si>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</si>
  <si>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</si>
  <si>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</si>
  <si>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</si>
  <si>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</si>
  <si>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</si>
  <si>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</si>
  <si>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</si>
  <si>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</si>
  <si>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</si>
  <si>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</si>
  <si>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</si>
  <si>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</si>
  <si>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</si>
  <si>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</si>
  <si>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</si>
  <si>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</si>
  <si>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</si>
  <si>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</si>
  <si>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</si>
  <si>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</si>
  <si>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</si>
  <si>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</si>
  <si>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</si>
  <si>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</si>
  <si>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</si>
  <si>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</si>
  <si>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</si>
  <si>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</si>
  <si>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</si>
  <si>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</si>
  <si>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</si>
  <si>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</si>
  <si>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</si>
  <si>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</si>
  <si>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</si>
  <si>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</si>
  <si>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</si>
  <si>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</si>
  <si>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</si>
  <si>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</si>
  <si>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</si>
  <si>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</si>
  <si>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</si>
  <si>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</si>
  <si>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</si>
  <si>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</si>
  <si>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</si>
  <si>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</si>
  <si>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</si>
  <si>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</si>
  <si>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</si>
  <si>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</si>
  <si>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</si>
  <si>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</si>
  <si>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</si>
  <si>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</si>
  <si>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</si>
  <si>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</si>
  <si>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</si>
  <si>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</si>
  <si>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</si>
  <si>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</si>
  <si>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</si>
  <si>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</si>
  <si>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</si>
  <si>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</si>
  <si>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</si>
  <si>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</si>
  <si>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</si>
  <si>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</si>
  <si>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</si>
  <si>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</si>
  <si>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</si>
  <si>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</si>
  <si>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</si>
  <si>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</si>
  <si>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</si>
  <si>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</si>
  <si>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</si>
  <si>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</si>
  <si>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</si>
  <si>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</si>
  <si>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</si>
  <si>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</si>
  <si>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</si>
  <si>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</si>
  <si>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</si>
  <si>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</si>
  <si>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</si>
  <si>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</si>
  <si>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</si>
  <si>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</si>
  <si>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</si>
  <si>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</si>
  <si>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</si>
  <si>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</si>
  <si>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</si>
  <si>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</si>
  <si>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</si>
  <si>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</si>
  <si>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</si>
  <si>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</si>
  <si>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</si>
  <si>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</si>
  <si>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</si>
  <si>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</si>
  <si>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</si>
  <si>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</si>
  <si>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</si>
  <si>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</si>
  <si>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</si>
  <si>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</si>
  <si>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</si>
  <si>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</si>
  <si>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</si>
  <si>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</si>
  <si>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</si>
  <si>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</si>
  <si>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</si>
  <si>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</si>
  <si>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</si>
  <si>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</si>
  <si>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</si>
  <si>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</si>
  <si>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</si>
  <si>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</si>
  <si>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</si>
  <si>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</si>
  <si>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</si>
  <si>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</si>
  <si>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</si>
  <si>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</si>
  <si>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</si>
  <si>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</si>
  <si>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</si>
  <si>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</si>
  <si>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</si>
  <si>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</si>
  <si>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</si>
  <si>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</si>
  <si>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</si>
  <si>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</si>
  <si>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</si>
  <si>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</si>
  <si>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</si>
  <si>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</si>
  <si>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</si>
  <si>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</si>
  <si>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</si>
  <si>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</si>
  <si>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</si>
  <si>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</si>
  <si>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</si>
  <si>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</si>
  <si>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</si>
  <si>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</si>
  <si>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</si>
  <si>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</si>
  <si>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</si>
  <si>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</si>
  <si>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</si>
  <si>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</si>
  <si>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</si>
  <si>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</si>
  <si>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</si>
  <si>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</si>
  <si>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</si>
  <si>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</si>
  <si>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</si>
  <si>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</si>
  <si>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</si>
  <si>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</si>
  <si>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</si>
  <si>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</si>
  <si>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</si>
  <si>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</si>
  <si>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</si>
  <si>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</si>
  <si>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</si>
  <si>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</si>
  <si>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</si>
  <si>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</si>
  <si>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</si>
  <si>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</si>
  <si>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</si>
  <si>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</si>
  <si>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</si>
  <si>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</si>
  <si>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</si>
  <si>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</si>
  <si>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</si>
  <si>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</si>
  <si>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</si>
  <si>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</si>
  <si>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</si>
  <si>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</si>
  <si>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</si>
  <si>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</si>
  <si>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</si>
  <si>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</si>
  <si>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</si>
  <si>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</si>
  <si>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</si>
  <si>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</si>
  <si>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</si>
  <si>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</si>
  <si>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</si>
  <si>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</si>
  <si>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</si>
  <si>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</si>
  <si>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</si>
  <si>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</si>
  <si>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</si>
  <si>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</si>
  <si>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</si>
  <si>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</si>
  <si>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</si>
  <si>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</si>
  <si>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</si>
  <si>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</si>
  <si>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</si>
  <si>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</si>
  <si>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</si>
  <si>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</si>
  <si>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</si>
  <si>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</si>
  <si>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</si>
  <si>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</si>
  <si>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</si>
  <si>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</si>
  <si>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</si>
  <si>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</si>
  <si>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</si>
  <si>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</si>
  <si>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</si>
  <si>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</si>
  <si>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</si>
  <si>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</si>
  <si>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</si>
  <si>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</si>
  <si>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</si>
  <si>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</si>
  <si>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</si>
  <si>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</si>
  <si>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</si>
  <si>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</si>
  <si>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</si>
  <si>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</si>
  <si>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</si>
  <si>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</si>
  <si>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</si>
  <si>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</si>
  <si>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</si>
  <si>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</si>
  <si>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</si>
  <si>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</si>
  <si>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</si>
  <si>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</si>
  <si>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</si>
  <si>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</si>
  <si>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</si>
  <si>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</si>
  <si>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</si>
  <si>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</si>
  <si>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</si>
  <si>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</si>
  <si>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</si>
  <si>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</si>
  <si>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</si>
  <si>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</si>
  <si>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</si>
  <si>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</si>
  <si>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</si>
  <si>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</si>
  <si>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</si>
  <si>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</si>
  <si>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</si>
  <si>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</si>
  <si>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</si>
  <si>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</si>
  <si>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</si>
  <si>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</si>
  <si>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</si>
  <si>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</si>
  <si>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</si>
  <si>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</si>
  <si>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</si>
  <si>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</si>
  <si>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</si>
  <si>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</si>
  <si>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</si>
  <si>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</si>
  <si>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</si>
  <si>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</si>
  <si>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</si>
  <si>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</si>
  <si>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</si>
  <si>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</si>
  <si>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</si>
  <si>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</si>
  <si>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</si>
  <si>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</si>
  <si>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</si>
  <si>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</si>
  <si>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</si>
  <si>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</si>
  <si>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</si>
  <si>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</si>
  <si>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</si>
  <si>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</si>
  <si>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</si>
  <si>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</si>
  <si>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</si>
  <si>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</si>
  <si>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</si>
  <si>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</si>
  <si>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</si>
  <si>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</si>
  <si>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</si>
  <si>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</si>
  <si>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</si>
  <si>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</si>
  <si>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</si>
  <si>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</si>
  <si>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</si>
  <si>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</si>
  <si>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</si>
  <si>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</si>
  <si>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</si>
  <si>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</si>
  <si>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</si>
  <si>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</si>
  <si>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</si>
  <si>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</si>
  <si>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</si>
  <si>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</si>
  <si>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</si>
  <si>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</si>
  <si>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</si>
  <si>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</si>
  <si>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</si>
  <si>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</si>
  <si>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</si>
  <si>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</si>
  <si>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</si>
  <si>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</si>
  <si>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</si>
  <si>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</si>
  <si>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</si>
  <si>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</si>
  <si>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</si>
  <si>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</si>
  <si>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</si>
  <si>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</si>
  <si>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</si>
  <si>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</si>
  <si>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</si>
  <si>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</si>
  <si>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</si>
  <si>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</si>
  <si>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</si>
  <si>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</si>
  <si>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</si>
  <si>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</si>
  <si>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</si>
  <si>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</si>
  <si>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</si>
  <si>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</si>
  <si>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</si>
  <si>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</si>
  <si>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</si>
  <si>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</si>
  <si>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</si>
  <si>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</si>
  <si>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</si>
  <si>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</si>
  <si>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</si>
  <si>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</si>
  <si>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</si>
  <si>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</si>
  <si>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</si>
  <si>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</si>
  <si>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</si>
  <si>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</si>
  <si>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</si>
  <si>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</si>
  <si>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</si>
  <si>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</si>
  <si>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</si>
  <si>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</si>
  <si>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</si>
  <si>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</si>
  <si>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</si>
  <si>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</si>
  <si>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</si>
  <si>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</si>
  <si>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</si>
  <si>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</si>
  <si>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</si>
  <si>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</si>
  <si>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</si>
  <si>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</si>
  <si>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</si>
  <si>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</si>
  <si>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</si>
  <si>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</si>
  <si>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</si>
  <si>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</si>
  <si>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</si>
  <si>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</si>
  <si>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</si>
  <si>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</si>
  <si>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</si>
  <si>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</si>
  <si>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</si>
  <si>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</si>
  <si>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</si>
  <si>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</si>
  <si>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</si>
  <si>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</si>
  <si>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</si>
  <si>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</si>
  <si>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</si>
  <si>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</si>
  <si>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</si>
  <si>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</si>
  <si>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</si>
  <si>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</si>
  <si>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</si>
  <si>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</si>
  <si>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</si>
  <si>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</si>
  <si>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</si>
  <si>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</si>
  <si>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</si>
  <si>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</si>
  <si>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</si>
  <si>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</si>
  <si>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</si>
  <si>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</si>
  <si>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</si>
  <si>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</si>
  <si>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</si>
  <si>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</si>
  <si>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</si>
  <si>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</si>
  <si>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</si>
  <si>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</si>
  <si>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</si>
  <si>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</si>
  <si>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</si>
  <si>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</si>
  <si>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</si>
  <si>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</si>
  <si>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</si>
  <si>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</si>
  <si>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</si>
  <si>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</si>
  <si>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</si>
  <si>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</si>
  <si>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</si>
  <si>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</si>
  <si>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</si>
  <si>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</si>
  <si>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</si>
  <si>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</si>
  <si>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</si>
  <si>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</si>
  <si>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</si>
  <si>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</si>
  <si>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</si>
  <si>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</si>
  <si>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</si>
  <si>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</si>
  <si>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</si>
  <si>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</si>
  <si>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</si>
  <si>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</si>
  <si>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</si>
  <si>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</si>
  <si>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</si>
  <si>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</si>
  <si>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</si>
  <si>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</si>
  <si>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</si>
  <si>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</si>
  <si>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</si>
  <si>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</si>
  <si>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</si>
  <si>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</si>
  <si>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</si>
  <si>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</si>
  <si>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</si>
  <si>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</si>
  <si>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</si>
  <si>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</si>
  <si>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</si>
  <si>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</si>
  <si>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</si>
  <si>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</si>
  <si>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</si>
  <si>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</si>
  <si>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</si>
  <si>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</si>
  <si>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</si>
  <si>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</si>
  <si>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</si>
  <si>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</si>
  <si>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</si>
  <si>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</si>
  <si>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</si>
  <si>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</si>
  <si>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</si>
  <si>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</si>
  <si>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</si>
  <si>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</si>
  <si>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</si>
  <si>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</si>
  <si>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</si>
  <si>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</si>
  <si>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</si>
  <si>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</si>
  <si>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</si>
  <si>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</si>
  <si>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</si>
  <si>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</si>
  <si>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</si>
  <si>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</si>
  <si>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</si>
  <si>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</si>
  <si>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</si>
  <si>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</si>
  <si>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</si>
  <si>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</si>
  <si>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</si>
  <si>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</si>
  <si>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</si>
  <si>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</si>
  <si>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</si>
  <si>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</si>
  <si>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</si>
  <si>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</si>
  <si>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</si>
  <si>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</si>
  <si>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</si>
  <si>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</si>
  <si>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</si>
  <si>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</si>
  <si>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</si>
  <si>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</si>
  <si>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</si>
  <si>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</si>
  <si>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</si>
  <si>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</si>
  <si>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</si>
  <si>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</si>
  <si>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</si>
  <si>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</si>
  <si>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</si>
  <si>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</si>
  <si>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</si>
  <si>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</si>
  <si>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</si>
  <si>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</si>
  <si>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</si>
  <si>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</si>
  <si>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</si>
  <si>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</si>
  <si>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</si>
  <si>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</si>
  <si>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</si>
  <si>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</si>
  <si>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</si>
  <si>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</si>
  <si>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</si>
  <si>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</si>
  <si>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</si>
  <si>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</si>
  <si>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</si>
  <si>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</si>
  <si>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</si>
  <si>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</si>
  <si>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</si>
  <si>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</si>
  <si>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</si>
  <si>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</si>
  <si>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</si>
  <si>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</si>
  <si>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</si>
  <si>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</si>
  <si>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</si>
  <si>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</si>
  <si>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</si>
  <si>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</si>
  <si>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</si>
  <si>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</si>
  <si>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</si>
  <si>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</si>
  <si>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</si>
  <si>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</si>
  <si>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</si>
  <si>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</si>
  <si>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</si>
  <si>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</si>
  <si>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</si>
  <si>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</si>
  <si>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</si>
  <si>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</si>
  <si>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</si>
  <si>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</si>
  <si>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</si>
  <si>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</si>
  <si>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</si>
  <si>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</si>
  <si>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</si>
  <si>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</si>
  <si>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</si>
  <si>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</si>
  <si>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</si>
  <si>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</si>
  <si>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</si>
  <si>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</si>
  <si>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</si>
  <si>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</si>
  <si>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</si>
  <si>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</si>
  <si>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</si>
  <si>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</si>
  <si>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</si>
  <si>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</si>
  <si>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</si>
  <si>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</si>
  <si>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</si>
  <si>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</si>
  <si>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</si>
  <si>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</si>
  <si>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</si>
  <si>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</si>
  <si>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</si>
  <si>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</si>
  <si>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</si>
  <si>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</si>
  <si>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</si>
  <si>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</si>
  <si>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</si>
  <si>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</si>
  <si>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</si>
  <si>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</si>
  <si>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</si>
  <si>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</si>
  <si>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</si>
  <si>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</si>
  <si>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</si>
  <si>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</si>
  <si>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</si>
  <si>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</si>
  <si>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</si>
  <si>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</si>
  <si>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</si>
  <si>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</si>
  <si>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</si>
  <si>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</si>
  <si>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</si>
  <si>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</si>
  <si>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</si>
  <si>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</si>
  <si>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</si>
  <si>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</si>
  <si>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</si>
  <si>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</si>
  <si>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</si>
  <si>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</si>
  <si>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</si>
  <si>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</si>
  <si>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</si>
  <si>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</si>
  <si>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</si>
  <si>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</si>
  <si>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</si>
  <si>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</si>
  <si>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</si>
  <si>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</si>
  <si>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</si>
  <si>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</si>
  <si>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</si>
  <si>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</si>
  <si>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</si>
  <si>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</si>
  <si>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</si>
  <si>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</si>
  <si>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</si>
  <si>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</si>
  <si>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</si>
  <si>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</si>
  <si>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</si>
  <si>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</si>
  <si>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</si>
  <si>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</si>
  <si>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</si>
  <si>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</si>
  <si>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</si>
  <si>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</si>
  <si>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</si>
  <si>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</si>
  <si>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</si>
  <si>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</si>
  <si>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</si>
  <si>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</si>
  <si>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</si>
  <si>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</si>
  <si>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</si>
  <si>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</si>
  <si>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</si>
  <si>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</si>
  <si>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</si>
  <si>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</si>
  <si>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</si>
  <si>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</si>
  <si>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</si>
  <si>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</si>
  <si>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</si>
  <si>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</si>
  <si>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</si>
  <si>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</si>
  <si>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</si>
  <si>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</si>
  <si>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</si>
  <si>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</si>
  <si>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</si>
  <si>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</si>
  <si>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</si>
  <si>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</si>
  <si>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</si>
  <si>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</si>
  <si>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</si>
  <si>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</si>
  <si>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</si>
  <si>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</si>
  <si>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</si>
  <si>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</si>
  <si>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</si>
  <si>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</si>
  <si>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</si>
  <si>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</si>
  <si>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</si>
  <si>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</si>
  <si>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</si>
  <si>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</si>
  <si>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</si>
  <si>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</si>
  <si>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</si>
  <si>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</si>
  <si>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</si>
  <si>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</si>
  <si>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</si>
  <si>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</si>
  <si>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</si>
  <si>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</si>
  <si>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</si>
  <si>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</si>
  <si>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</si>
  <si>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</si>
  <si>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</si>
  <si>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</si>
  <si>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</si>
  <si>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</si>
  <si>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</si>
  <si>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</si>
  <si>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</si>
  <si>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</si>
  <si>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</si>
  <si>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</si>
  <si>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</si>
  <si>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</si>
  <si>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</si>
  <si>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</si>
  <si>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</si>
  <si>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</si>
  <si>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</si>
  <si>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</si>
  <si>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</si>
  <si>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</si>
  <si>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</si>
  <si>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</si>
  <si>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</si>
  <si>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</si>
  <si>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</si>
  <si>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</si>
  <si>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</si>
  <si>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</si>
  <si>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</si>
  <si>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</si>
  <si>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</si>
  <si>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</si>
  <si>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</si>
  <si>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</si>
  <si>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</si>
  <si>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</si>
  <si>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</si>
  <si>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</si>
  <si>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</si>
  <si>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</si>
  <si>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</si>
  <si>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</si>
  <si>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</si>
  <si>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</si>
  <si>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</si>
  <si>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</si>
  <si>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</si>
  <si>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</si>
  <si>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</si>
  <si>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</si>
  <si>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</si>
  <si>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</si>
  <si>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</si>
  <si>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</si>
  <si>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</si>
  <si>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</si>
  <si>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</si>
  <si>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</si>
  <si>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</si>
  <si>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</si>
  <si>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</si>
  <si>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</si>
  <si>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</si>
  <si>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</si>
  <si>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</si>
  <si>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</si>
  <si>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</si>
  <si>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</si>
  <si>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</si>
  <si>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</si>
  <si>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</si>
  <si>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</si>
  <si>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</si>
  <si>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</si>
  <si>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</si>
  <si>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</si>
  <si>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</si>
  <si>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</si>
  <si>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</si>
  <si>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</si>
  <si>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</si>
  <si>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</si>
  <si>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</si>
  <si>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</si>
  <si>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</si>
  <si>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</si>
  <si>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</si>
  <si>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</si>
  <si>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</si>
  <si>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</si>
  <si>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</si>
  <si>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</si>
  <si>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</si>
  <si>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</si>
  <si>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</si>
  <si>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</si>
  <si>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</si>
  <si>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</si>
  <si>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</si>
  <si>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</si>
  <si>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</si>
  <si>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</si>
  <si>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</si>
  <si>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</si>
  <si>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</si>
  <si>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</si>
  <si>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</si>
  <si>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</si>
  <si>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</si>
  <si>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</si>
  <si>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</si>
  <si>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</si>
  <si>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</si>
  <si>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</si>
  <si>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</si>
  <si>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</si>
  <si>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</si>
  <si>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</si>
  <si>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</si>
  <si>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</si>
  <si>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</si>
  <si>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</si>
  <si>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</si>
  <si>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</si>
  <si>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</si>
  <si>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</si>
  <si>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</si>
  <si>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</si>
  <si>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</si>
  <si>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</si>
  <si>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</si>
  <si>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</si>
  <si>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</si>
  <si>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</si>
  <si>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</si>
  <si>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</si>
  <si>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</si>
  <si>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</si>
  <si>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</si>
  <si>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</si>
  <si>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</si>
  <si>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</si>
  <si>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</si>
  <si>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</si>
  <si>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</si>
  <si>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</si>
  <si>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</si>
  <si>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</si>
  <si>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</si>
  <si>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</si>
  <si>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</si>
  <si>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</si>
  <si>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</si>
  <si>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</si>
  <si>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</si>
  <si>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</si>
  <si>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</si>
  <si>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</si>
  <si>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</si>
  <si>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</si>
  <si>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</si>
  <si>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</si>
  <si>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</si>
  <si>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</si>
  <si>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</si>
  <si>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</si>
  <si>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</si>
  <si>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</si>
  <si>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</si>
  <si>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</si>
  <si>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</si>
  <si>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</si>
  <si>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</si>
  <si>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</si>
  <si>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</si>
  <si>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</si>
  <si>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</si>
  <si>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</si>
  <si>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</si>
  <si>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</si>
  <si>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</si>
  <si>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</si>
  <si>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</si>
  <si>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</si>
  <si>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</si>
  <si>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</si>
  <si>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</si>
  <si>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</si>
  <si>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</si>
  <si>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</si>
  <si>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</si>
  <si>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</si>
  <si>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</si>
  <si>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</si>
  <si>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</si>
  <si>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</si>
  <si>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</si>
  <si>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</si>
  <si>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</si>
  <si>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</si>
  <si>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</si>
  <si>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</si>
  <si>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</si>
  <si>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</si>
  <si>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</si>
  <si>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</si>
  <si>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</si>
  <si>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</si>
  <si>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</si>
  <si>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</si>
  <si>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</si>
  <si>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</si>
  <si>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</si>
  <si>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</si>
  <si>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</si>
  <si>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</si>
  <si>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</si>
  <si>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</si>
  <si>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</si>
  <si>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</si>
  <si>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</si>
  <si>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</si>
  <si>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</si>
  <si>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</si>
  <si>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</si>
  <si>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</si>
  <si>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</si>
  <si>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</si>
  <si>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</si>
  <si>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</si>
  <si>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</si>
  <si>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</si>
  <si>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</si>
  <si>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</si>
  <si>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</si>
  <si>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</si>
  <si>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</si>
  <si>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</si>
  <si>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</si>
  <si>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</si>
  <si>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</si>
  <si>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</si>
  <si>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</si>
  <si>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</si>
  <si>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</si>
  <si>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</si>
  <si>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</si>
  <si>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</si>
  <si>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</si>
  <si>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</si>
  <si>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</si>
  <si>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</si>
  <si>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</si>
  <si>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</si>
  <si>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</si>
  <si>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</si>
  <si>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</si>
  <si>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</si>
  <si>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</si>
  <si>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</si>
  <si>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</si>
  <si>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</si>
  <si>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</si>
  <si>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</si>
  <si>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</si>
  <si>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</si>
  <si>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</si>
  <si>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</si>
  <si>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</si>
  <si>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</si>
  <si>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</si>
  <si>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</si>
  <si>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</si>
  <si>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</si>
  <si>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</si>
  <si>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</si>
  <si>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</si>
  <si>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</si>
  <si>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</si>
  <si>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</si>
  <si>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</si>
  <si>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</si>
  <si>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</si>
  <si>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</si>
  <si>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</si>
  <si>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</si>
  <si>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</si>
  <si>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</si>
  <si>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</si>
  <si>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</si>
  <si>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</si>
  <si>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</si>
  <si>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</si>
  <si>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</si>
  <si>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</si>
  <si>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</si>
  <si>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</si>
  <si>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</si>
  <si>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</si>
  <si>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</si>
  <si>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</si>
  <si>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</si>
  <si>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</si>
  <si>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</si>
  <si>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</si>
  <si>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</si>
  <si>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</si>
  <si>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</si>
  <si>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</si>
  <si>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</si>
  <si>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</si>
  <si>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</si>
  <si>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</si>
  <si>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</si>
  <si>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</si>
  <si>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</si>
  <si>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</si>
  <si>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</si>
  <si>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</si>
  <si>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</si>
  <si>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</si>
  <si>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</si>
  <si>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</si>
  <si>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</si>
  <si>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</si>
  <si>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</si>
  <si>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</si>
  <si>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</si>
  <si>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</si>
  <si>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</si>
  <si>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</si>
  <si>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</si>
  <si>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</si>
  <si>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</si>
  <si>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</si>
  <si>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</si>
  <si>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</si>
  <si>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</si>
  <si>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</si>
  <si>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</si>
  <si>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</si>
  <si>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</si>
  <si>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</si>
  <si>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</si>
  <si>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</si>
  <si>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</si>
  <si>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</si>
  <si>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</si>
  <si>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</si>
  <si>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</si>
  <si>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</si>
  <si>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</si>
  <si>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</si>
  <si>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</si>
  <si>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</si>
  <si>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</si>
  <si>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</si>
  <si>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</si>
  <si>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</si>
  <si>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</si>
  <si>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</si>
  <si>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</si>
  <si>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</si>
  <si>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</si>
  <si>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</si>
  <si>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</si>
  <si>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</si>
  <si>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</si>
  <si>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</si>
  <si>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</si>
  <si>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</si>
  <si>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</si>
  <si>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</si>
  <si>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</si>
  <si>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</si>
  <si>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</si>
  <si>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</si>
  <si>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</si>
  <si>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</si>
  <si>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</si>
  <si>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</si>
  <si>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</si>
  <si>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</si>
  <si>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</si>
  <si>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</si>
  <si>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</si>
  <si>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</si>
  <si>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</si>
  <si>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</si>
  <si>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</si>
  <si>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</si>
  <si>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</si>
  <si>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</si>
  <si>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</si>
  <si>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</si>
  <si>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</si>
  <si>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</si>
  <si>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</si>
  <si>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</si>
  <si>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</si>
  <si>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</si>
  <si>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</si>
  <si>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</si>
  <si>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</si>
  <si>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</si>
  <si>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</si>
  <si>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</si>
  <si>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</si>
  <si>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</si>
  <si>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</si>
  <si>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</si>
  <si>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</si>
  <si>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</si>
  <si>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</si>
  <si>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</si>
  <si>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</si>
  <si>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</si>
  <si>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</si>
  <si>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</si>
  <si>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</si>
  <si>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</si>
  <si>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</si>
  <si>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</si>
  <si>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</si>
  <si>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</si>
  <si>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</si>
  <si>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</si>
  <si>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</si>
  <si>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</si>
  <si>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</si>
  <si>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</si>
  <si>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</si>
  <si>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</si>
  <si>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</si>
  <si>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</si>
  <si>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</si>
  <si>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</si>
  <si>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</si>
  <si>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</si>
  <si>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</si>
  <si>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</si>
  <si>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</si>
  <si>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</si>
  <si>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</si>
  <si>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</si>
  <si>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</si>
  <si>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</si>
  <si>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</si>
  <si>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</si>
  <si>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</si>
  <si>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</si>
  <si>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</si>
  <si>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</si>
  <si>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</si>
  <si>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</si>
  <si>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</si>
  <si>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</si>
  <si>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</si>
  <si>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</si>
  <si>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</si>
  <si>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</si>
  <si>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</si>
  <si>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</si>
  <si>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</si>
  <si>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</si>
  <si>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</si>
  <si>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</si>
  <si>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</si>
  <si>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</si>
  <si>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</si>
  <si>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</si>
  <si>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</si>
  <si>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</si>
  <si>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</si>
  <si>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</si>
  <si>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</si>
  <si>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</si>
  <si>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</si>
  <si>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</si>
  <si>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</si>
  <si>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</si>
  <si>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</si>
  <si>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</si>
  <si>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</si>
  <si>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</si>
  <si>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</si>
  <si>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</si>
  <si>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</si>
  <si>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</si>
  <si>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</si>
  <si>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</si>
  <si>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</si>
  <si>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</si>
  <si>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</si>
  <si>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</si>
  <si>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</si>
  <si>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</si>
  <si>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</si>
  <si>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</si>
  <si>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</si>
  <si>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</si>
  <si>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</si>
  <si>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</si>
  <si>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</si>
  <si>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</si>
  <si>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</si>
  <si>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</si>
  <si>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</si>
  <si>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</si>
  <si>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</si>
  <si>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</si>
  <si>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</si>
  <si>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</si>
  <si>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</si>
  <si>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</si>
  <si>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</si>
  <si>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</si>
  <si>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</si>
  <si>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</si>
  <si>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</si>
  <si>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</si>
  <si>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</si>
  <si>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</si>
  <si>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</si>
  <si>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</si>
  <si>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</si>
  <si>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</si>
  <si>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</si>
  <si>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</si>
  <si>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</si>
  <si>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</si>
  <si>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</si>
  <si>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</si>
  <si>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</si>
  <si>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</si>
  <si>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</si>
  <si>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</si>
  <si>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</si>
  <si>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</si>
  <si>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</si>
  <si>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</si>
  <si>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</si>
  <si>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</si>
  <si>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</si>
  <si>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</si>
  <si>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</si>
  <si>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</si>
  <si>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</si>
  <si>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</si>
  <si>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</si>
  <si>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</si>
  <si>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</si>
  <si>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</si>
  <si>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</si>
  <si>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</si>
  <si>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</si>
  <si>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</si>
  <si>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</si>
  <si>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</si>
  <si>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</si>
  <si>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</si>
  <si>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</si>
  <si>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</si>
  <si>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</si>
  <si>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</si>
  <si>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</si>
  <si>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</si>
  <si>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</si>
  <si>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</si>
  <si>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</si>
  <si>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</si>
  <si>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</si>
  <si>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</si>
  <si>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</si>
  <si>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</si>
  <si>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</si>
  <si>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</si>
  <si>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</si>
  <si>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</si>
  <si>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</si>
  <si>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</si>
  <si>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</si>
  <si>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</si>
  <si>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</si>
  <si>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</si>
  <si>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</si>
  <si>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</si>
  <si>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</si>
  <si>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</si>
  <si>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</si>
  <si>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</si>
  <si>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</si>
  <si>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</si>
  <si>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</si>
  <si>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</si>
  <si>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</si>
  <si>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</si>
  <si>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</si>
  <si>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</si>
  <si>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</si>
  <si>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</si>
  <si>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</si>
  <si>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</si>
  <si>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</si>
  <si>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</si>
  <si>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</si>
  <si>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</si>
  <si>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</si>
  <si>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</si>
  <si>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</si>
  <si>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</si>
  <si>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</si>
  <si>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</si>
  <si>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</si>
  <si>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</si>
  <si>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</si>
  <si>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</si>
  <si>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</si>
  <si>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</si>
  <si>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</si>
  <si>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</si>
  <si>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</si>
  <si>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</si>
  <si>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</si>
  <si>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</si>
  <si>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</si>
  <si>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</si>
  <si>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</si>
  <si>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</si>
  <si>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</si>
  <si>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</si>
  <si>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</si>
  <si>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</si>
  <si>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</si>
  <si>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</si>
  <si>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</si>
  <si>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</si>
  <si>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</si>
  <si>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</si>
  <si>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</si>
  <si>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</si>
  <si>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</si>
  <si>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</si>
  <si>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</si>
  <si>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</si>
  <si>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</si>
  <si>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</si>
  <si>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</si>
  <si>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</si>
  <si>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</si>
  <si>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</si>
  <si>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</si>
  <si>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</si>
  <si>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</si>
  <si>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</si>
  <si>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</si>
  <si>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</si>
  <si>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</si>
  <si>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</si>
  <si>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</si>
  <si>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</si>
  <si>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</si>
  <si>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</si>
  <si>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</si>
  <si>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</si>
  <si>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</si>
  <si>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</si>
  <si>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</si>
  <si>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</si>
  <si>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</si>
  <si>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</si>
  <si>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</si>
  <si>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</si>
  <si>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</si>
  <si>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</si>
  <si>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</si>
  <si>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</si>
  <si>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</si>
  <si>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</si>
  <si>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</si>
  <si>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</si>
  <si>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</si>
  <si>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</si>
  <si>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</si>
  <si>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</si>
  <si>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</si>
  <si>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</si>
  <si>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</si>
  <si>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</si>
  <si>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</si>
  <si>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</si>
  <si>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</si>
  <si>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</si>
  <si>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</si>
  <si>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</si>
  <si>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</si>
  <si>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</si>
  <si>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</si>
  <si>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</si>
  <si>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</si>
  <si>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</si>
  <si>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</si>
  <si>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</si>
  <si>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</si>
  <si>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</si>
  <si>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</si>
  <si>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</si>
  <si>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</si>
  <si>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</si>
  <si>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</si>
  <si>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</si>
  <si>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</si>
  <si>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</si>
  <si>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</si>
  <si>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</si>
  <si>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</si>
  <si>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</si>
  <si>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</si>
  <si>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</si>
  <si>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</si>
  <si>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</si>
  <si>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</si>
  <si>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</si>
  <si>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</si>
  <si>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</si>
  <si>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</si>
  <si>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</si>
  <si>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</si>
  <si>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</si>
  <si>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</si>
  <si>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</si>
  <si>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</si>
  <si>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</si>
  <si>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</si>
  <si>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</si>
  <si>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</si>
  <si>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</si>
  <si>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</si>
  <si>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</si>
  <si>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</si>
  <si>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</si>
  <si>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</si>
  <si>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</si>
  <si>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</si>
  <si>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</si>
  <si>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</si>
  <si>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</si>
  <si>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</si>
  <si>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</si>
  <si>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</si>
  <si>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</si>
  <si>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</si>
  <si>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</si>
  <si>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</si>
  <si>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</si>
  <si>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</si>
  <si>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</si>
  <si>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</si>
  <si>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</si>
  <si>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</si>
  <si>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</si>
  <si>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</si>
  <si>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</si>
  <si>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</si>
  <si>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</si>
  <si>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</si>
  <si>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</si>
  <si>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</si>
  <si>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</si>
  <si>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</si>
  <si>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</si>
  <si>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</si>
  <si>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</si>
  <si>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</si>
  <si>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</si>
  <si>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</si>
  <si>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</si>
  <si>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</si>
  <si>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</si>
  <si>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</si>
  <si>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</si>
  <si>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</si>
  <si>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</si>
  <si>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</si>
  <si>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</si>
  <si>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</si>
  <si>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</si>
  <si>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</si>
  <si>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</si>
  <si>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</si>
  <si>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</si>
  <si>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</si>
  <si>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</si>
  <si>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</si>
  <si>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</si>
  <si>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</si>
  <si>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</si>
  <si>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</si>
  <si>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</si>
  <si>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</si>
  <si>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</si>
  <si>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</si>
  <si>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</si>
  <si>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</si>
  <si>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</si>
  <si>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</si>
  <si>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</si>
  <si>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</si>
  <si>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</si>
  <si>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</si>
  <si>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</si>
  <si>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</si>
  <si>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</si>
  <si>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</si>
  <si>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</si>
  <si>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</si>
  <si>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</si>
  <si>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</si>
  <si>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</si>
  <si>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</si>
  <si>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</si>
  <si>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</si>
  <si>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</si>
  <si>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</si>
  <si>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</si>
  <si>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</si>
  <si>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</si>
  <si>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</si>
  <si>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</si>
  <si>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</si>
  <si>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</si>
  <si>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</si>
  <si>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</si>
  <si>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</si>
  <si>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</si>
  <si>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</si>
  <si>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</si>
  <si>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</si>
  <si>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</si>
  <si>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</si>
  <si>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</si>
  <si>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</si>
  <si>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</si>
  <si>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</si>
  <si>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</si>
  <si>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</si>
  <si>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</si>
  <si>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</si>
  <si>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</si>
  <si>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</si>
  <si>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</si>
  <si>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</si>
  <si>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</si>
  <si>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</si>
  <si>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</si>
  <si>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</si>
  <si>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</si>
  <si>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</si>
  <si>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</si>
  <si>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</si>
  <si>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</si>
  <si>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</si>
  <si>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</si>
  <si>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</si>
  <si>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</si>
  <si>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</si>
  <si>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</si>
  <si>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</si>
  <si>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</si>
  <si>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</si>
  <si>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</si>
  <si>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</si>
  <si>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</si>
  <si>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</si>
  <si>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</si>
  <si>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</si>
  <si>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</si>
  <si>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</si>
  <si>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</si>
  <si>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</si>
  <si>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</si>
  <si>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</si>
  <si>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</si>
  <si>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</si>
  <si>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</si>
  <si>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</si>
  <si>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</si>
  <si>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</si>
  <si>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</si>
  <si>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</si>
  <si>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</si>
  <si>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</si>
  <si>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</si>
  <si>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</si>
  <si>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</si>
  <si>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</si>
  <si>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</si>
  <si>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</si>
  <si>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</si>
  <si>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</si>
  <si>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</si>
  <si>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</si>
  <si>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</si>
  <si>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</si>
  <si>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</si>
  <si>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</si>
  <si>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</si>
  <si>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</si>
  <si>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</si>
  <si>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</si>
  <si>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</si>
  <si>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</si>
  <si>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</si>
  <si>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</si>
  <si>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</si>
  <si>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</si>
  <si>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</si>
  <si>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</si>
  <si>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</si>
  <si>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</si>
  <si>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</si>
  <si>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</si>
  <si>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</si>
  <si>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</si>
  <si>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</si>
  <si>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</si>
  <si>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</si>
  <si>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</si>
  <si>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</si>
  <si>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</si>
  <si>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</si>
  <si>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</si>
  <si>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</si>
  <si>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</si>
  <si>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</si>
  <si>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</si>
  <si>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</si>
  <si>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</si>
  <si>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</si>
  <si>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</si>
  <si>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</si>
  <si>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</si>
  <si>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</si>
  <si>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</si>
  <si>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</si>
  <si>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</si>
  <si>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</si>
  <si>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</si>
  <si>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</si>
  <si>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</si>
  <si>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</si>
  <si>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</si>
  <si>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</si>
  <si>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</si>
  <si>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</si>
  <si>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</si>
  <si>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</si>
  <si>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</si>
  <si>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</si>
  <si>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</si>
  <si>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</si>
  <si>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</si>
  <si>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</si>
  <si>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</si>
  <si>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</si>
  <si>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</si>
  <si>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</si>
  <si>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</si>
  <si>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</si>
  <si>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</si>
  <si>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</si>
  <si>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</si>
  <si>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</si>
  <si>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</si>
  <si>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</si>
  <si>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</si>
  <si>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</si>
  <si>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</si>
  <si>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</si>
  <si>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</si>
  <si>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</si>
  <si>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</si>
  <si>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</si>
  <si>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</si>
  <si>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</si>
  <si>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</si>
  <si>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</si>
  <si>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</si>
  <si>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</si>
  <si>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</si>
  <si>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</si>
  <si>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</si>
  <si>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</si>
  <si>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</si>
  <si>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</si>
  <si>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</si>
  <si>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</si>
  <si>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</si>
  <si>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</si>
  <si>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</si>
  <si>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</si>
  <si>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</si>
  <si>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</si>
  <si>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</si>
  <si>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</si>
  <si>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</si>
  <si>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</si>
  <si>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</si>
  <si>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</si>
  <si>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</si>
  <si>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</si>
  <si>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</si>
  <si>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</si>
  <si>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</si>
  <si>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</si>
  <si>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</si>
  <si>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</si>
  <si>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</si>
  <si>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</si>
  <si>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</si>
  <si>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</si>
  <si>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</si>
  <si>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</si>
  <si>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</si>
  <si>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</si>
  <si>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</si>
  <si>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</si>
  <si>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</si>
  <si>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</si>
  <si>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</si>
  <si>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</si>
  <si>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</si>
  <si>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</si>
  <si>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</si>
  <si>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</si>
  <si>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</si>
  <si>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</si>
  <si>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</si>
  <si>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</si>
  <si>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</si>
  <si>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</si>
  <si>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</si>
  <si>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</si>
  <si>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</si>
  <si>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</si>
  <si>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</si>
  <si>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</si>
  <si>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</si>
  <si>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</si>
  <si>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</si>
  <si>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</si>
  <si>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</si>
  <si>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</si>
  <si>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</si>
  <si>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</si>
  <si>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</si>
  <si>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</si>
  <si>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</si>
  <si>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</si>
  <si>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</si>
  <si>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</si>
  <si>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</si>
  <si>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</si>
  <si>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</si>
  <si>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</si>
  <si>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</si>
  <si>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</si>
  <si>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</si>
  <si>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</si>
  <si>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</si>
  <si>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</si>
  <si>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</si>
  <si>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</si>
  <si>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</si>
  <si>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</si>
  <si>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</si>
  <si>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</si>
  <si>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</si>
  <si>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</si>
  <si>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</si>
  <si>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</si>
  <si>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</si>
  <si>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</si>
  <si>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</si>
  <si>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</si>
  <si>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</si>
  <si>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</si>
  <si>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</si>
  <si>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</si>
  <si>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</si>
  <si>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</si>
  <si>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</si>
  <si>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</si>
  <si>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</si>
  <si>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</si>
  <si>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</si>
  <si>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</si>
  <si>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</si>
  <si>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</si>
  <si>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</si>
  <si>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</si>
  <si>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</si>
  <si>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</si>
  <si>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</si>
  <si>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</si>
  <si>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</si>
  <si>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</si>
  <si>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</si>
  <si>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</si>
  <si>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</si>
  <si>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</si>
  <si>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</si>
  <si>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</si>
  <si>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</si>
  <si>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</si>
  <si>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</si>
  <si>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</si>
  <si>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</si>
  <si>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</si>
  <si>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</si>
  <si>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</si>
  <si>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</si>
  <si>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</si>
  <si>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</si>
  <si>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</si>
  <si>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</si>
  <si>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</si>
  <si>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</si>
  <si>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</si>
  <si>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</si>
  <si>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</si>
  <si>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</si>
  <si>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</si>
  <si>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</si>
  <si>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</si>
  <si>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</si>
  <si>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</si>
  <si>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</si>
  <si>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</si>
  <si>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</si>
  <si>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</si>
  <si>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</si>
  <si>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</si>
  <si>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</si>
  <si>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</si>
  <si>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</si>
  <si>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</si>
  <si>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</si>
  <si>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</si>
  <si>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</si>
  <si>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</si>
  <si>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</si>
  <si>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</si>
  <si>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</si>
  <si>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</si>
  <si>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</si>
  <si>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</si>
  <si>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</si>
  <si>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</si>
  <si>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</si>
  <si>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</si>
  <si>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</si>
  <si>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</si>
  <si>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</si>
  <si>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</si>
  <si>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</si>
  <si>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</si>
  <si>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</si>
  <si>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</si>
  <si>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</si>
  <si>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</si>
  <si>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</si>
  <si>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</si>
  <si>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</si>
  <si>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</si>
  <si>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</si>
  <si>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</si>
  <si>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</si>
  <si>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</si>
  <si>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</si>
  <si>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</si>
  <si>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</si>
  <si>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</si>
  <si>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</si>
  <si>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</si>
  <si>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</si>
  <si>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</si>
  <si>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</si>
  <si>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</si>
  <si>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</si>
  <si>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</si>
  <si>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</si>
  <si>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</si>
  <si>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</si>
  <si>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</si>
  <si>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</si>
  <si>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</si>
  <si>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</si>
  <si>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</si>
  <si>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</si>
  <si>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</si>
  <si>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</si>
  <si>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</si>
  <si>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</si>
  <si>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</si>
  <si>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</si>
  <si>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</si>
  <si>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</si>
  <si>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</si>
  <si>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</si>
  <si>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</si>
  <si>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</si>
  <si>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</si>
  <si>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</si>
  <si>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</si>
  <si>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</si>
  <si>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</si>
  <si>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</si>
  <si>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</si>
  <si>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</si>
  <si>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</si>
  <si>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</si>
  <si>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</si>
  <si>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</si>
  <si>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</si>
  <si>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</si>
  <si>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</si>
  <si>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</si>
  <si>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</si>
  <si>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</si>
  <si>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</si>
  <si>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</si>
  <si>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</si>
  <si>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</si>
  <si>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</si>
  <si>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</si>
  <si>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</si>
  <si>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</si>
  <si>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</si>
  <si>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</si>
  <si>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</si>
  <si>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</si>
  <si>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</si>
  <si>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</si>
  <si>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</si>
  <si>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</si>
  <si>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</si>
  <si>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</si>
  <si>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</si>
  <si>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</si>
  <si>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</si>
  <si>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</si>
  <si>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</si>
  <si>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</si>
  <si>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</si>
  <si>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</si>
  <si>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</si>
  <si>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</si>
  <si>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</si>
  <si>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</si>
  <si>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</si>
  <si>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</si>
  <si>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</si>
  <si>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</si>
  <si>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</si>
  <si>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</si>
  <si>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</si>
  <si>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</si>
  <si>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</si>
  <si>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</si>
  <si>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</si>
  <si>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</si>
  <si>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</si>
  <si>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</si>
  <si>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</si>
  <si>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</si>
  <si>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</si>
  <si>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</si>
  <si>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</si>
  <si>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</si>
  <si>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</si>
  <si>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</si>
  <si>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</si>
  <si>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</si>
  <si>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</si>
  <si>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</si>
  <si>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</si>
  <si>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</si>
  <si>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</si>
  <si>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</si>
  <si>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</si>
  <si>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</si>
  <si>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</si>
  <si>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</si>
  <si>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</si>
  <si>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</si>
  <si>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</si>
  <si>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</si>
  <si>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</si>
  <si>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</si>
  <si>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</si>
  <si>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</si>
  <si>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</si>
  <si>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</si>
  <si>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</si>
  <si>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</si>
  <si>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</si>
  <si>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</si>
  <si>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</si>
  <si>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</si>
  <si>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</si>
  <si>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</si>
  <si>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</si>
  <si>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</si>
  <si>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</si>
  <si>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</si>
  <si>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</si>
  <si>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</si>
  <si>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</si>
  <si>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</si>
  <si>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</si>
  <si>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</si>
  <si>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</si>
  <si>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</si>
  <si>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</si>
  <si>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</si>
  <si>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</si>
  <si>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</si>
  <si>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</si>
  <si>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</si>
  <si>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</si>
  <si>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</si>
  <si>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</si>
  <si>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</si>
  <si>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</si>
  <si>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</si>
  <si>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</si>
  <si>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</si>
  <si>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</si>
  <si>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</si>
  <si>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</si>
  <si>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</si>
  <si>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</si>
  <si>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</si>
  <si>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</si>
  <si>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</si>
  <si>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</si>
  <si>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</si>
  <si>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</si>
  <si>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</si>
  <si>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</si>
  <si>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</si>
  <si>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</si>
  <si>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</si>
  <si>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</si>
  <si>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</si>
  <si>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</si>
  <si>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</si>
  <si>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</si>
  <si>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</si>
  <si>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</si>
  <si>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</si>
  <si>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</si>
  <si>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</si>
  <si>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</si>
  <si>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</si>
  <si>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</si>
  <si>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</si>
  <si>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</si>
  <si>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</si>
  <si>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</si>
  <si>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</si>
  <si>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</si>
  <si>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</si>
  <si>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</si>
  <si>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</si>
  <si>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</si>
  <si>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</si>
  <si>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</si>
  <si>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</si>
  <si>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</si>
  <si>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</si>
  <si>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</si>
  <si>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</si>
  <si>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</si>
  <si>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</si>
  <si>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</si>
  <si>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</si>
  <si>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</si>
  <si>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</si>
  <si>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</si>
  <si>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</si>
  <si>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</si>
  <si>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</si>
  <si>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</si>
  <si>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</si>
  <si>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</si>
  <si>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</si>
  <si>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</si>
  <si>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</si>
  <si>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</si>
  <si>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</si>
  <si>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</si>
  <si>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</si>
  <si>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</si>
  <si>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</si>
  <si>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</si>
  <si>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</si>
  <si>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</si>
  <si>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</si>
  <si>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</si>
  <si>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</si>
  <si>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</si>
  <si>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</si>
  <si>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</si>
  <si>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</si>
  <si>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</si>
  <si>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</si>
  <si>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</si>
  <si>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</si>
  <si>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</si>
  <si>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</si>
  <si>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</si>
  <si>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</si>
  <si>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</si>
  <si>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</si>
  <si>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</si>
  <si>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</si>
  <si>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</si>
  <si>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</si>
  <si>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</si>
  <si>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</si>
  <si>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</si>
  <si>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</si>
  <si>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</si>
  <si>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</si>
  <si>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</si>
  <si>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</si>
  <si>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</si>
  <si>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</si>
  <si>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</si>
  <si>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</si>
  <si>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</si>
  <si>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</si>
  <si>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</si>
  <si>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</si>
  <si>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</si>
  <si>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</si>
  <si>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</si>
  <si>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</si>
  <si>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</si>
  <si>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</si>
  <si>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</si>
  <si>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</si>
  <si>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</si>
  <si>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</si>
  <si>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</si>
  <si>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</si>
  <si>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</si>
  <si>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</si>
  <si>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</si>
  <si>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</si>
  <si>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</si>
  <si>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</si>
  <si>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</si>
  <si>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</si>
  <si>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</si>
  <si>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</si>
  <si>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</si>
  <si>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</si>
  <si>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</si>
  <si>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</si>
  <si>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</si>
  <si>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</si>
  <si>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</si>
  <si>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</si>
  <si>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</si>
  <si>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</si>
  <si>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</si>
  <si>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</si>
  <si>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</si>
  <si>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</si>
  <si>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</si>
  <si>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</si>
  <si>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</si>
  <si>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</si>
  <si>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</si>
  <si>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</si>
  <si>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</si>
  <si>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</si>
  <si>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</si>
  <si>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</si>
  <si>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</si>
  <si>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</si>
  <si>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</si>
  <si>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</si>
  <si>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</si>
  <si>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</si>
  <si>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</si>
  <si>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</si>
  <si>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</si>
  <si>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</si>
  <si>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</si>
  <si>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</si>
  <si>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</si>
  <si>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</si>
  <si>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</si>
  <si>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</si>
  <si>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</si>
  <si>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</si>
  <si>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</si>
  <si>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</si>
  <si>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</si>
  <si>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</si>
  <si>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</si>
  <si>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</si>
  <si>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</si>
  <si>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</si>
  <si>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</si>
  <si>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</si>
  <si>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</si>
  <si>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</si>
  <si>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</si>
  <si>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</si>
  <si>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</si>
  <si>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</si>
  <si>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</si>
  <si>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</si>
  <si>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</si>
  <si>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</si>
  <si>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</si>
  <si>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</si>
  <si>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</si>
  <si>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</si>
  <si>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</si>
  <si>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</si>
  <si>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</si>
  <si>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</si>
  <si>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</si>
  <si>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</si>
  <si>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</si>
  <si>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</si>
  <si>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</si>
  <si>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</si>
  <si>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</si>
  <si>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</si>
  <si>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</si>
  <si>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</si>
  <si>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</si>
  <si>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</si>
  <si>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</si>
  <si>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</si>
  <si>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</si>
  <si>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</si>
  <si>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</si>
  <si>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</si>
  <si>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</si>
  <si>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</si>
  <si>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</si>
  <si>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</si>
  <si>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</si>
  <si>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</si>
  <si>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</si>
  <si>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</si>
  <si>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</si>
  <si>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</si>
  <si>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</si>
  <si>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</si>
  <si>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</si>
  <si>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</si>
  <si>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</si>
  <si>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</si>
  <si>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</si>
  <si>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</si>
  <si>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</si>
  <si>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</si>
  <si>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</si>
  <si>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</si>
  <si>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</si>
  <si>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</si>
  <si>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</si>
  <si>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</si>
  <si>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</si>
  <si>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</si>
  <si>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</si>
  <si>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</si>
  <si>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</si>
  <si>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</si>
  <si>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</si>
  <si>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</si>
  <si>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</si>
  <si>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</si>
  <si>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</si>
  <si>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</si>
  <si>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</si>
  <si>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</si>
  <si>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</si>
  <si>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</si>
  <si>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</si>
  <si>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</si>
  <si>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</si>
  <si>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</si>
  <si>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</si>
  <si>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</si>
  <si>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</si>
  <si>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</si>
  <si>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</si>
  <si>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</si>
  <si>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</si>
  <si>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</si>
  <si>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</si>
  <si>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</si>
  <si>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</si>
  <si>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</si>
  <si>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</si>
  <si>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</si>
  <si>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</si>
  <si>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</si>
  <si>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</si>
  <si>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</si>
  <si>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</si>
  <si>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</si>
  <si>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</si>
  <si>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</si>
  <si>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</si>
  <si>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</si>
  <si>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</si>
  <si>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</si>
  <si>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</si>
  <si>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</si>
  <si>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</si>
  <si>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</si>
  <si>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</si>
  <si>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</si>
  <si>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</si>
  <si>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</si>
  <si>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</si>
  <si>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</si>
  <si>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</si>
  <si>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</si>
  <si>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</si>
  <si>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</si>
  <si>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</si>
  <si>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</si>
  <si>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</si>
  <si>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</si>
  <si>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</si>
  <si>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</si>
  <si>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</si>
  <si>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</si>
  <si>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</si>
  <si>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</si>
  <si>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</si>
  <si>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</si>
  <si>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</si>
  <si>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</si>
  <si>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</si>
  <si>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</si>
  <si>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</si>
  <si>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</si>
  <si>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</si>
  <si>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</si>
  <si>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</si>
  <si>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</si>
  <si>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</si>
  <si>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</si>
  <si>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</si>
  <si>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</si>
  <si>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</si>
  <si>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</si>
  <si>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</si>
  <si>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</si>
  <si>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</si>
  <si>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</si>
  <si>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</si>
  <si>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</si>
  <si>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</si>
  <si>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</si>
  <si>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</si>
  <si>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</si>
  <si>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</si>
  <si>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</si>
  <si>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</si>
  <si>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</si>
  <si>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</si>
  <si>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</si>
  <si>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</si>
  <si>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</si>
  <si>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</si>
  <si>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</si>
  <si>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</si>
  <si>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</si>
  <si>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</si>
  <si>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</si>
  <si>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</si>
  <si>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</si>
  <si>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</si>
  <si>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</si>
  <si>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</si>
  <si>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</si>
  <si>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</si>
  <si>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</si>
  <si>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</si>
  <si>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</si>
  <si>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</si>
  <si>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</si>
  <si>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</si>
  <si>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</si>
  <si>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</si>
  <si>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</si>
  <si>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</si>
  <si>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</si>
  <si>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</si>
  <si>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</si>
  <si>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</si>
  <si>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</si>
  <si>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</si>
  <si>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</si>
  <si>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</si>
  <si>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</si>
  <si>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</si>
  <si>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</si>
  <si>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</si>
  <si>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</si>
  <si>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</si>
  <si>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</si>
  <si>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</si>
  <si>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</si>
  <si>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</si>
  <si>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</si>
  <si>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</si>
  <si>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</si>
  <si>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</si>
  <si>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</si>
  <si>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</si>
  <si>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</si>
  <si>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</si>
  <si>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</si>
  <si>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</si>
  <si>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</si>
  <si>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</si>
  <si>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</si>
  <si>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</si>
  <si>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</si>
  <si>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</si>
  <si>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</si>
  <si>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</si>
  <si>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</si>
  <si>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</si>
  <si>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</si>
  <si>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</si>
  <si>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</si>
  <si>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</si>
  <si>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</si>
  <si>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</si>
  <si>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</si>
  <si>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</si>
  <si>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</si>
  <si>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</si>
  <si>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</si>
  <si>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</si>
  <si>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</si>
  <si>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</si>
  <si>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</si>
  <si>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</si>
  <si>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</si>
  <si>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</si>
  <si>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</si>
  <si>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</si>
  <si>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</si>
  <si>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</si>
  <si>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</si>
  <si>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</si>
  <si>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</si>
  <si>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</si>
  <si>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</si>
  <si>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</si>
  <si>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</si>
  <si>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</si>
  <si>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</si>
  <si>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</si>
  <si>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</si>
  <si>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</si>
  <si>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</si>
  <si>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</si>
  <si>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</si>
  <si>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</si>
  <si>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</si>
  <si>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</si>
  <si>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</si>
  <si>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</si>
  <si>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</si>
  <si>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</si>
  <si>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</si>
  <si>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</si>
  <si>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</si>
  <si>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</si>
  <si>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</si>
  <si>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</si>
  <si>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</si>
  <si>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</si>
  <si>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</si>
  <si>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</si>
  <si>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</si>
  <si>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</si>
  <si>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</si>
  <si>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</si>
  <si>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</si>
  <si>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</si>
  <si>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</si>
  <si>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</si>
  <si>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</si>
  <si>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</si>
  <si>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</si>
  <si>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</si>
  <si>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</si>
  <si>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</si>
  <si>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</si>
  <si>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</si>
  <si>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</si>
  <si>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</si>
  <si>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</si>
  <si>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</si>
  <si>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</si>
  <si>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</si>
  <si>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</si>
  <si>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</si>
  <si>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</si>
  <si>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</si>
  <si>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</si>
  <si>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</si>
  <si>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</si>
  <si>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</si>
  <si>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</si>
  <si>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</si>
  <si>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</si>
  <si>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</si>
  <si>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</si>
  <si>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</si>
  <si>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</si>
  <si>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</si>
  <si>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</si>
  <si>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</si>
  <si>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</si>
  <si>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</si>
  <si>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</si>
  <si>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</si>
  <si>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</si>
  <si>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</si>
  <si>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</si>
  <si>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</si>
  <si>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</si>
  <si>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</si>
  <si>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</si>
  <si>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</si>
  <si>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</si>
  <si>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</si>
  <si>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</si>
  <si>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</si>
  <si>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</si>
  <si>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</si>
  <si>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</si>
  <si>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</si>
  <si>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</si>
  <si>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</si>
  <si>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</si>
  <si>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</si>
  <si>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</si>
  <si>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</si>
  <si>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</si>
  <si>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</si>
  <si>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</si>
  <si>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</si>
  <si>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</si>
  <si>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</si>
  <si>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</si>
  <si>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</si>
  <si>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</si>
  <si>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</si>
  <si>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</si>
  <si>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</si>
  <si>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</si>
  <si>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</si>
  <si>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</si>
  <si>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</si>
  <si>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</si>
  <si>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</si>
  <si>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</si>
  <si>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</si>
  <si>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</si>
  <si>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</si>
  <si>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</si>
  <si>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</si>
  <si>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</si>
  <si>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</si>
  <si>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</si>
  <si>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</si>
  <si>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</si>
  <si>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</si>
  <si>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</si>
  <si>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</si>
  <si>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</si>
  <si>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</si>
  <si>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</si>
  <si>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</si>
  <si>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</si>
  <si>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</si>
  <si>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</si>
  <si>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</si>
  <si>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</si>
  <si>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</si>
  <si>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</si>
  <si>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</si>
  <si>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</si>
  <si>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</si>
  <si>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</si>
  <si>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</si>
  <si>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</si>
  <si>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</si>
  <si>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</si>
  <si>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</si>
  <si>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</si>
  <si>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</si>
  <si>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</si>
  <si>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</si>
  <si>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</si>
  <si>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</si>
  <si>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</si>
  <si>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</si>
  <si>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</si>
  <si>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</si>
  <si>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</si>
  <si>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</si>
  <si>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</si>
  <si>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</si>
  <si>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</si>
  <si>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</si>
  <si>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</si>
  <si>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</si>
  <si>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</si>
  <si>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</si>
  <si>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</si>
  <si>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</si>
  <si>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</si>
  <si>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</si>
  <si>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</si>
  <si>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</si>
  <si>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</si>
  <si>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</si>
  <si>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</si>
  <si>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</si>
  <si>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</si>
  <si>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</si>
  <si>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</si>
  <si>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</si>
  <si>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</si>
  <si>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</si>
  <si>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</si>
  <si>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</si>
  <si>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</si>
  <si>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</si>
  <si>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</si>
  <si>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</si>
  <si>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</si>
  <si>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</si>
  <si>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</si>
  <si>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</si>
  <si>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</si>
  <si>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</si>
  <si>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</si>
  <si>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</si>
  <si>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</si>
  <si>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</si>
  <si>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</si>
  <si>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</si>
  <si>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</si>
  <si>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</si>
  <si>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</si>
  <si>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</si>
  <si>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</si>
  <si>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</si>
  <si>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</si>
  <si>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</si>
  <si>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</si>
  <si>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</si>
  <si>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</si>
  <si>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</si>
  <si>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</si>
  <si>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</si>
  <si>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</si>
  <si>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</si>
  <si>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</si>
  <si>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</si>
  <si>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</si>
  <si>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</si>
  <si>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</si>
  <si>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</si>
  <si>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</si>
  <si>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</si>
  <si>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</si>
  <si>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</si>
  <si>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</si>
  <si>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</si>
  <si>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</si>
  <si>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</si>
  <si>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</si>
  <si>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</si>
  <si>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</si>
  <si>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</si>
  <si>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</si>
  <si>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</si>
  <si>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</si>
  <si>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</si>
  <si>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</si>
  <si>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</si>
  <si>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</si>
  <si>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</si>
  <si>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</si>
  <si>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</si>
  <si>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</si>
  <si>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</si>
  <si>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</si>
  <si>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</si>
  <si>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</si>
  <si>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</si>
  <si>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</si>
  <si>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</si>
  <si>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</si>
  <si>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</si>
  <si>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</si>
  <si>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</si>
  <si>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</si>
  <si>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</si>
  <si>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</si>
  <si>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</si>
  <si>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</si>
  <si>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</si>
  <si>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</si>
  <si>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</si>
  <si>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</si>
  <si>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</si>
  <si>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</si>
  <si>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</si>
  <si>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</si>
  <si>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</si>
  <si>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</si>
  <si>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</si>
  <si>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</si>
  <si>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</si>
  <si>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</si>
  <si>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</si>
  <si>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</si>
  <si>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</si>
  <si>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</si>
  <si>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</si>
  <si>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</si>
  <si>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</si>
  <si>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</si>
  <si>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</si>
  <si>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</si>
  <si>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</si>
  <si>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</si>
  <si>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</si>
  <si>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</si>
  <si>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</si>
  <si>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</si>
  <si>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</si>
  <si>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</si>
  <si>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</si>
  <si>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</si>
  <si>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</si>
  <si>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</si>
  <si>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</si>
  <si>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</si>
  <si>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</si>
  <si>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</si>
  <si>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</si>
  <si>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</si>
  <si>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</si>
  <si>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</si>
  <si>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</si>
  <si>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</si>
  <si>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</si>
  <si>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</si>
  <si>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</si>
  <si>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</si>
  <si>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</si>
  <si>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</si>
  <si>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</si>
  <si>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</si>
  <si>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</si>
  <si>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</si>
  <si>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</si>
  <si>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</si>
  <si>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</si>
  <si>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</si>
  <si>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</si>
  <si>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</si>
  <si>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</si>
  <si>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</si>
  <si>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</si>
  <si>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</si>
  <si>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</si>
  <si>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</si>
  <si>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</si>
  <si>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</si>
  <si>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</si>
  <si>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</si>
  <si>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</si>
  <si>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</si>
  <si>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</si>
  <si>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</si>
  <si>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</si>
  <si>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</si>
  <si>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</si>
  <si>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</si>
  <si>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</si>
  <si>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</si>
  <si>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</si>
  <si>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</si>
  <si>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</si>
  <si>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</si>
  <si>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</si>
  <si>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</si>
  <si>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</si>
  <si>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</si>
  <si>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</si>
  <si>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</si>
  <si>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</si>
  <si>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</si>
  <si>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</si>
  <si>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</si>
  <si>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</si>
  <si>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</si>
  <si>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</si>
  <si>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</si>
  <si>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</si>
  <si>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</si>
  <si>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</si>
  <si>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</si>
  <si>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</si>
  <si>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</si>
  <si>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</si>
  <si>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</si>
  <si>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</si>
  <si>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</si>
  <si>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</si>
  <si>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</si>
  <si>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</si>
  <si>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</si>
  <si>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</si>
  <si>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</si>
  <si>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</si>
  <si>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</si>
  <si>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</si>
  <si>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</si>
  <si>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</si>
  <si>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</si>
  <si>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</si>
  <si>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</si>
  <si>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</si>
  <si>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</si>
  <si>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</si>
  <si>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</si>
  <si>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</si>
  <si>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</si>
  <si>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</si>
  <si>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</si>
  <si>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</si>
  <si>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</si>
  <si>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</si>
  <si>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</si>
  <si>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</si>
  <si>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</si>
  <si>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</si>
  <si>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</si>
  <si>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</si>
  <si>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</si>
  <si>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</si>
  <si>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</si>
  <si>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</si>
  <si>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</si>
  <si>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</si>
  <si>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</si>
  <si>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</si>
  <si>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</si>
  <si>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</si>
  <si>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</si>
  <si>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</si>
  <si>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</si>
  <si>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</si>
  <si>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</si>
  <si>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</si>
  <si>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</si>
  <si>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</si>
  <si>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</si>
  <si>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</si>
  <si>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</si>
  <si>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</si>
  <si>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</si>
  <si>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</si>
  <si>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</si>
  <si>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</si>
  <si>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</si>
  <si>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</si>
  <si>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</si>
  <si>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</si>
  <si>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</si>
  <si>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</si>
  <si>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</si>
  <si>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</si>
  <si>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</si>
  <si>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</si>
  <si>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</si>
  <si>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</si>
  <si>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</si>
  <si>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</si>
  <si>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</si>
  <si>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</si>
  <si>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</si>
  <si>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</si>
  <si>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</si>
  <si>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</si>
  <si>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</si>
  <si>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</si>
  <si>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</si>
  <si>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</si>
  <si>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</si>
  <si>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</si>
  <si>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</si>
  <si>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</si>
  <si>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</si>
  <si>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</si>
  <si>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</si>
  <si>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</si>
  <si>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</si>
  <si>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</si>
  <si>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</si>
  <si>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</si>
  <si>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</si>
  <si>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</si>
  <si>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</si>
  <si>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</si>
  <si>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</si>
  <si>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</si>
  <si>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</si>
  <si>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</si>
  <si>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</si>
  <si>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</si>
  <si>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</si>
  <si>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</si>
  <si>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</si>
  <si>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</si>
  <si>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</si>
  <si>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</si>
  <si>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</si>
  <si>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</si>
  <si>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</si>
  <si>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</si>
  <si>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</si>
  <si>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</si>
  <si>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</si>
  <si>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</si>
  <si>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</si>
  <si>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</si>
  <si>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</si>
  <si>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</si>
  <si>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</si>
  <si>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</si>
  <si>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</si>
  <si>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</si>
  <si>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</si>
  <si>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</si>
  <si>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</si>
  <si>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</si>
  <si>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</si>
  <si>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</si>
  <si>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</si>
  <si>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</si>
  <si>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</si>
  <si>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</si>
  <si>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</si>
  <si>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</si>
  <si>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</si>
  <si>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</si>
  <si>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</si>
  <si>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</si>
  <si>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</si>
  <si>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</si>
  <si>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</si>
  <si>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</si>
  <si>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</si>
  <si>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</si>
  <si>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</si>
  <si>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</si>
  <si>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</si>
  <si>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</si>
  <si>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</si>
  <si>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</si>
  <si>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</si>
  <si>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</si>
  <si>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</si>
  <si>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</si>
  <si>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</si>
  <si>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</si>
  <si>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</si>
  <si>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</si>
  <si>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</si>
  <si>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</si>
  <si>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</si>
  <si>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</si>
  <si>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</si>
  <si>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</si>
  <si>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</si>
  <si>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</si>
  <si>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</si>
  <si>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</si>
  <si>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</si>
  <si>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</si>
  <si>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</si>
  <si>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</si>
  <si>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</si>
  <si>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</si>
  <si>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</si>
  <si>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</si>
  <si>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</si>
  <si>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</si>
  <si>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</si>
  <si>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</si>
  <si>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</si>
  <si>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</si>
  <si>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</si>
  <si>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</si>
  <si>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</si>
  <si>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</si>
  <si>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</si>
  <si>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</si>
  <si>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</si>
  <si>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</si>
  <si>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</si>
  <si>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</si>
  <si>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</si>
  <si>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</si>
  <si>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</si>
  <si>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</si>
  <si>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</si>
  <si>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</si>
  <si>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</si>
  <si>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</si>
  <si>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</si>
  <si>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</si>
  <si>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</si>
  <si>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</si>
  <si>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</si>
  <si>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</si>
  <si>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</si>
  <si>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</si>
  <si>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</si>
  <si>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</si>
  <si>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</si>
  <si>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</si>
  <si>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</si>
  <si>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</si>
  <si>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</si>
  <si>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</si>
  <si>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</si>
  <si>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</si>
  <si>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</si>
  <si>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</si>
  <si>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</si>
  <si>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</si>
  <si>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</si>
  <si>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</si>
  <si>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</si>
  <si>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</si>
  <si>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</si>
  <si>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</si>
  <si>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</si>
  <si>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</si>
  <si>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</si>
  <si>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</si>
  <si>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</si>
  <si>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</si>
  <si>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</si>
  <si>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</si>
  <si>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</si>
  <si>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</si>
  <si>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</si>
  <si>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</si>
  <si>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</si>
  <si>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</si>
  <si>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</si>
  <si>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</si>
  <si>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</si>
  <si>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</si>
  <si>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</si>
  <si>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</si>
  <si>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</si>
  <si>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</si>
  <si>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</si>
  <si>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</si>
  <si>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</si>
  <si>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</si>
  <si>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</si>
  <si>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</si>
  <si>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</si>
  <si>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</si>
  <si>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</si>
  <si>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</si>
  <si>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</si>
  <si>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</si>
  <si>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</si>
  <si>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</si>
  <si>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</si>
  <si>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</si>
  <si>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</si>
  <si>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</si>
  <si>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</si>
  <si>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</si>
  <si>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</si>
  <si>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</si>
  <si>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</si>
  <si>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</si>
  <si>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</si>
  <si>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</si>
  <si>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</si>
  <si>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</si>
  <si>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</si>
  <si>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</si>
  <si>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</si>
  <si>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</si>
  <si>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</si>
  <si>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</si>
  <si>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</si>
  <si>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</si>
  <si>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</si>
  <si>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</si>
  <si>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</si>
  <si>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</si>
  <si>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</si>
  <si>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</si>
  <si>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</si>
  <si>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</si>
  <si>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</si>
  <si>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</si>
  <si>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</si>
  <si>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</si>
  <si>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</si>
  <si>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</si>
  <si>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</si>
  <si>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</si>
  <si>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</si>
  <si>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</si>
  <si>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</si>
  <si>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</si>
  <si>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</si>
  <si>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</si>
  <si>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</si>
  <si>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</si>
  <si>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</si>
  <si>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</si>
  <si>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</si>
  <si>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</si>
  <si>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</si>
  <si>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</si>
  <si>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</si>
  <si>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</si>
  <si>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</si>
  <si>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</si>
  <si>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</si>
  <si>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</si>
  <si>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</si>
  <si>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</si>
  <si>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</si>
  <si>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</si>
  <si>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</si>
  <si>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</si>
  <si>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</si>
  <si>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</si>
  <si>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</si>
  <si>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</si>
  <si>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</si>
  <si>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</si>
  <si>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</si>
  <si>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</si>
  <si>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</si>
  <si>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</si>
  <si>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</si>
  <si>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</si>
  <si>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</si>
  <si>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</si>
  <si>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</si>
  <si>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</si>
  <si>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</si>
  <si>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</si>
  <si>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</si>
  <si>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</si>
  <si>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</si>
  <si>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</si>
  <si>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</si>
  <si>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</si>
  <si>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</si>
  <si>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</si>
  <si>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</si>
  <si>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</si>
  <si>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</si>
  <si>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</si>
  <si>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</si>
  <si>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</si>
  <si>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</si>
  <si>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</si>
  <si>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</si>
  <si>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</si>
  <si>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</si>
  <si>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</si>
  <si>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</si>
  <si>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</si>
  <si>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</si>
  <si>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</si>
  <si>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</si>
  <si>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</si>
  <si>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</si>
  <si>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</si>
  <si>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</si>
  <si>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</si>
  <si>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</si>
  <si>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</si>
  <si>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</si>
  <si>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</si>
  <si>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</si>
  <si>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</si>
  <si>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</si>
  <si>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</si>
  <si>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</si>
  <si>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</si>
  <si>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</si>
  <si>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</si>
  <si>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</si>
  <si>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</si>
  <si>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</si>
  <si>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</si>
  <si>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</si>
  <si>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</si>
  <si>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</si>
  <si>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</si>
  <si>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</si>
  <si>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</si>
  <si>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</si>
  <si>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</si>
  <si>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</si>
  <si>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</si>
  <si>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</si>
  <si>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</si>
  <si>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</si>
  <si>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</si>
  <si>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</si>
  <si>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</si>
  <si>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</si>
  <si>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</si>
  <si>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</si>
  <si>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</si>
  <si>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</si>
  <si>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</si>
  <si>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</si>
  <si>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</si>
  <si>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</si>
  <si>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</si>
  <si>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</si>
  <si>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</si>
  <si>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</si>
  <si>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</si>
  <si>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</si>
  <si>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</si>
  <si>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</si>
  <si>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</si>
  <si>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</si>
  <si>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</si>
  <si>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</si>
  <si>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</si>
  <si>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</si>
  <si>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</si>
  <si>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</si>
  <si>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</si>
  <si>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</si>
  <si>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</si>
  <si>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</si>
  <si>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</si>
  <si>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</si>
  <si>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</si>
  <si>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</si>
  <si>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</si>
  <si>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</si>
  <si>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</si>
  <si>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</si>
  <si>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</si>
  <si>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</si>
  <si>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</si>
  <si>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</si>
  <si>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</si>
  <si>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</si>
  <si>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</si>
  <si>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</si>
  <si>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</si>
  <si>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</si>
  <si>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</si>
  <si>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</si>
  <si>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</si>
  <si>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</si>
  <si>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</si>
  <si>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</si>
  <si>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</si>
  <si>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</si>
  <si>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</si>
  <si>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</si>
  <si>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</si>
  <si>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</si>
  <si>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</si>
  <si>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</si>
  <si>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</si>
  <si>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</si>
  <si>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</si>
  <si>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</si>
  <si>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</si>
  <si>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</si>
  <si>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</si>
  <si>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</si>
  <si>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</si>
  <si>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</si>
  <si>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</si>
  <si>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</si>
  <si>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</si>
  <si>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</si>
  <si>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</si>
  <si>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</si>
  <si>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</si>
  <si>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</si>
  <si>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</si>
  <si>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</si>
  <si>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</si>
  <si>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</si>
  <si>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</si>
  <si>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</si>
  <si>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</si>
  <si>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</si>
  <si>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</si>
  <si>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</si>
  <si>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</si>
  <si>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</si>
  <si>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</si>
  <si>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</si>
  <si>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</si>
  <si>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</si>
  <si>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</si>
  <si>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</si>
  <si>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</si>
  <si>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</si>
  <si>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</si>
  <si>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</si>
  <si>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</si>
  <si>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</si>
  <si>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</si>
  <si>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</si>
  <si>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</si>
  <si>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</si>
  <si>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</si>
  <si>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</si>
  <si>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</si>
  <si>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</si>
  <si>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</si>
  <si>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</si>
  <si>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</si>
  <si>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</si>
  <si>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</si>
  <si>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</si>
  <si>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</si>
  <si>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</si>
  <si>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</si>
  <si>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</si>
  <si>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</si>
  <si>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</si>
  <si>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</si>
  <si>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</si>
  <si>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</si>
  <si>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</si>
  <si>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</si>
  <si>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</si>
  <si>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</si>
  <si>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</si>
  <si>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</si>
  <si>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</si>
  <si>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</si>
  <si>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</si>
  <si>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</si>
  <si>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</si>
  <si>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</si>
  <si>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</si>
  <si>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</si>
  <si>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</si>
  <si>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</si>
  <si>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</si>
  <si>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</si>
  <si>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</si>
  <si>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</si>
  <si>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</si>
  <si>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</si>
  <si>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</si>
  <si>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</si>
  <si>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</si>
  <si>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</si>
  <si>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</si>
  <si>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</si>
  <si>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</si>
  <si>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</si>
  <si>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</si>
  <si>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</si>
  <si>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</si>
  <si>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</si>
  <si>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</si>
  <si>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</si>
  <si>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</si>
  <si>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</si>
  <si>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</si>
  <si>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</si>
  <si>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</si>
  <si>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</si>
  <si>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</si>
  <si>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</si>
  <si>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</si>
  <si>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</si>
  <si>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</si>
  <si>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</si>
  <si>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</si>
  <si>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</si>
  <si>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</si>
  <si>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</si>
  <si>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</si>
  <si>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</si>
  <si>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</si>
  <si>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</si>
  <si>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</si>
  <si>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</si>
  <si>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</si>
  <si>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</si>
  <si>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</si>
  <si>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</si>
  <si>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</si>
  <si>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</si>
  <si>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</si>
  <si>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</si>
  <si>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</si>
  <si>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</si>
  <si>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</si>
  <si>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</si>
  <si>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</si>
  <si>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</si>
  <si>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</si>
  <si>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</si>
  <si>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</si>
  <si>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</si>
  <si>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</si>
  <si>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</si>
  <si>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</si>
  <si>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</si>
  <si>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</si>
  <si>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</si>
  <si>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</si>
  <si>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</si>
  <si>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</si>
  <si>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</si>
  <si>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</si>
  <si>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</si>
  <si>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</si>
  <si>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</si>
  <si>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</si>
  <si>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</si>
  <si>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</si>
  <si>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</si>
  <si>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</si>
  <si>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</si>
  <si>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</si>
  <si>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</si>
  <si>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</si>
  <si>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</si>
  <si>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</si>
  <si>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</si>
  <si>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</si>
  <si>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</si>
  <si>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</si>
  <si>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</si>
  <si>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</si>
  <si>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</si>
  <si>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</si>
  <si>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</si>
  <si>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</si>
  <si>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</si>
  <si>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</si>
  <si>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</si>
  <si>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</si>
  <si>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</si>
  <si>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</si>
  <si>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</si>
  <si>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</si>
  <si>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</si>
  <si>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</si>
  <si>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</si>
  <si>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</si>
  <si>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</si>
  <si>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</si>
  <si>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</si>
  <si>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</si>
  <si>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</si>
  <si>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</si>
  <si>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</si>
  <si>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</si>
  <si>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</si>
  <si>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</si>
  <si>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</si>
  <si>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</si>
  <si>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</si>
  <si>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</si>
  <si>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</si>
  <si>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</si>
  <si>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</si>
  <si>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</si>
  <si>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</si>
  <si>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</si>
  <si>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</si>
  <si>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</si>
  <si>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</si>
  <si>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</si>
  <si>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</si>
  <si>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</si>
  <si>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</si>
  <si>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</si>
  <si>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</si>
  <si>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</si>
  <si>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</si>
  <si>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</si>
  <si>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</si>
  <si>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</si>
  <si>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</si>
  <si>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</si>
  <si>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</si>
  <si>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</si>
  <si>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</si>
  <si>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</si>
  <si>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</si>
  <si>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</si>
  <si>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</si>
  <si>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</si>
  <si>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</si>
  <si>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</si>
  <si>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</si>
  <si>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</si>
  <si>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</si>
  <si>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</si>
  <si>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</si>
  <si>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</si>
  <si>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</si>
  <si>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</si>
  <si>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</si>
  <si>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</si>
  <si>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</si>
  <si>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</si>
  <si>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</si>
  <si>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</si>
  <si>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</si>
  <si>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</si>
  <si>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</si>
  <si>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</si>
  <si>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</si>
  <si>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</si>
  <si>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</si>
  <si>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</si>
  <si>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</si>
  <si>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</si>
  <si>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</si>
  <si>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</si>
  <si>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</si>
  <si>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</si>
  <si>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</si>
  <si>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</si>
  <si>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</si>
  <si>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</si>
  <si>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</si>
  <si>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</si>
  <si>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</si>
  <si>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</si>
  <si>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</si>
  <si>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</si>
  <si>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</si>
  <si>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</si>
  <si>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</si>
  <si>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</si>
  <si>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</si>
  <si>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</si>
  <si>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</si>
  <si>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</si>
  <si>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</si>
  <si>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</si>
  <si>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</si>
  <si>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</si>
  <si>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</si>
  <si>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</si>
  <si>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</si>
  <si>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</si>
  <si>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</si>
  <si>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</si>
  <si>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</si>
  <si>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</si>
  <si>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</si>
  <si>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</si>
  <si>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</si>
  <si>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</si>
  <si>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</si>
  <si>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</si>
  <si>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</si>
  <si>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</si>
  <si>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</si>
  <si>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</si>
  <si>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</si>
  <si>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</si>
  <si>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</si>
  <si>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</si>
  <si>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</si>
  <si>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</si>
  <si>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</si>
  <si>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</si>
  <si>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</si>
  <si>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</si>
  <si>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</si>
  <si>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</si>
  <si>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</si>
  <si>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</si>
  <si>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</si>
  <si>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</si>
  <si>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</si>
  <si>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</si>
  <si>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</si>
  <si>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</si>
  <si>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</si>
  <si>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</si>
  <si>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</si>
  <si>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</si>
  <si>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</si>
  <si>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</si>
  <si>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</si>
  <si>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</si>
  <si>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</si>
  <si>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</si>
  <si>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</si>
  <si>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</si>
  <si>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</si>
  <si>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</si>
  <si>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</si>
  <si>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</si>
  <si>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</si>
  <si>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</si>
  <si>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</si>
  <si>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</si>
  <si>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</si>
  <si>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</si>
  <si>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</si>
  <si>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</si>
  <si>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</si>
  <si>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</si>
  <si>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</si>
  <si>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</si>
  <si>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</si>
  <si>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</si>
  <si>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</si>
  <si>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</si>
  <si>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</si>
  <si>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</si>
  <si>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</si>
  <si>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</si>
  <si>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</si>
  <si>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</si>
  <si>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</si>
  <si>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</si>
  <si>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</si>
  <si>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</si>
  <si>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</si>
  <si>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</si>
  <si>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</si>
  <si>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</si>
  <si>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</si>
  <si>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</si>
  <si>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</si>
  <si>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</si>
  <si>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</si>
  <si>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</si>
  <si>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</si>
  <si>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</si>
  <si>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</si>
  <si>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</si>
  <si>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</si>
  <si>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</si>
  <si>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</si>
  <si>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</si>
  <si>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</si>
  <si>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</si>
  <si>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</si>
  <si>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</si>
  <si>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</si>
  <si>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</si>
  <si>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</si>
  <si>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</si>
  <si>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</si>
  <si>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</si>
  <si>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</si>
  <si>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</si>
  <si>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</si>
  <si>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</si>
  <si>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</si>
  <si>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</si>
  <si>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</si>
  <si>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</si>
  <si>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</si>
  <si>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</si>
  <si>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</si>
  <si>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</si>
  <si>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</si>
  <si>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</si>
  <si>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</si>
  <si>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</si>
  <si>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</si>
  <si>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</si>
  <si>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</si>
  <si>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</si>
  <si>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</si>
  <si>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</si>
  <si>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</si>
  <si>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</si>
  <si>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</si>
  <si>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</si>
  <si>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</si>
  <si>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</si>
  <si>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</si>
  <si>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</si>
  <si>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</si>
  <si>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</si>
  <si>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</si>
  <si>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</si>
  <si>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</si>
  <si>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</si>
  <si>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</si>
  <si>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</si>
  <si>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</si>
  <si>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</si>
  <si>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</si>
  <si>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</si>
  <si>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</si>
  <si>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</si>
  <si>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</si>
  <si>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</si>
  <si>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</si>
  <si>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</si>
  <si>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</si>
  <si>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</si>
  <si>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</si>
  <si>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</si>
  <si>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</si>
  <si>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</si>
  <si>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</si>
  <si>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</si>
  <si>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</si>
  <si>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</si>
  <si>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</si>
  <si>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</si>
  <si>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</si>
  <si>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</si>
  <si>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</si>
  <si>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</si>
  <si>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</si>
  <si>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</si>
  <si>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</si>
  <si>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</si>
  <si>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</si>
  <si>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</si>
  <si>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</si>
  <si>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</si>
  <si>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</si>
  <si>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</si>
  <si>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</si>
  <si>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</si>
  <si>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</si>
  <si>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</si>
  <si>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</si>
  <si>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</si>
  <si>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</si>
  <si>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</si>
  <si>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</si>
  <si>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</si>
  <si>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</si>
  <si>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</si>
  <si>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</si>
  <si>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</si>
  <si>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</si>
  <si>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</si>
  <si>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</si>
  <si>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</si>
  <si>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</si>
  <si>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</si>
  <si>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</si>
  <si>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</si>
  <si>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</si>
  <si>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</si>
  <si>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</si>
  <si>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</si>
  <si>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</si>
  <si>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</si>
  <si>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</si>
  <si>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</si>
  <si>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</si>
  <si>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</si>
  <si>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</si>
  <si>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</si>
  <si>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</si>
  <si>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</si>
  <si>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</si>
  <si>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</si>
  <si>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</si>
  <si>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</si>
  <si>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</si>
  <si>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</si>
  <si>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</si>
  <si>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</si>
  <si>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</si>
  <si>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</si>
  <si>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</si>
  <si>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</si>
  <si>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</si>
  <si>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</si>
  <si>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</si>
  <si>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</si>
  <si>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</si>
  <si>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</si>
  <si>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</si>
  <si>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</si>
  <si>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</si>
  <si>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</si>
  <si>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</si>
  <si>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</si>
  <si>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</si>
  <si>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</si>
  <si>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</si>
  <si>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</si>
  <si>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</si>
  <si>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</si>
  <si>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</si>
  <si>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</si>
  <si>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</si>
  <si>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</si>
  <si>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</si>
  <si>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</si>
  <si>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</si>
  <si>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</si>
  <si>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</si>
  <si>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</si>
  <si>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</si>
  <si>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</si>
  <si>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</si>
  <si>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</si>
  <si>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</si>
  <si>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</si>
  <si>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</si>
  <si>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</si>
  <si>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</si>
  <si>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</si>
  <si>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</si>
  <si>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</si>
  <si>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</si>
  <si>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</si>
  <si>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</si>
  <si>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</si>
  <si>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</si>
  <si>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</si>
  <si>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</si>
  <si>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</si>
  <si>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</si>
  <si>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</si>
  <si>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</si>
  <si>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</si>
  <si>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</si>
  <si>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</si>
  <si>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</si>
  <si>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</si>
  <si>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</si>
  <si>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</si>
  <si>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</si>
  <si>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</si>
  <si>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</si>
  <si>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</si>
  <si>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</si>
  <si>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</si>
  <si>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</si>
  <si>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</si>
  <si>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</si>
  <si>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</si>
  <si>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</si>
  <si>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</si>
  <si>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</si>
  <si>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</si>
  <si>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</si>
  <si>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</si>
  <si>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</si>
  <si>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</si>
  <si>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</si>
  <si>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</si>
  <si>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</si>
  <si>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</si>
  <si>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</si>
  <si>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</si>
  <si>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</si>
  <si>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</si>
  <si>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</si>
  <si>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</si>
  <si>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</si>
  <si>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</si>
  <si>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</si>
  <si>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</si>
  <si>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</si>
  <si>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</si>
  <si>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</si>
  <si>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</si>
  <si>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</si>
  <si>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</si>
  <si>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</si>
  <si>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</si>
  <si>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</si>
  <si>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</si>
  <si>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</si>
  <si>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</si>
  <si>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</si>
  <si>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</si>
  <si>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</si>
  <si>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</si>
  <si>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</si>
  <si>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</si>
  <si>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</si>
  <si>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</si>
  <si>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</si>
  <si>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</si>
  <si>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</si>
  <si>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</si>
  <si>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</si>
  <si>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</si>
  <si>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</si>
  <si>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</si>
  <si>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</si>
  <si>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</si>
  <si>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</si>
  <si>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</si>
  <si>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</si>
  <si>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</si>
  <si>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</si>
  <si>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</si>
  <si>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</si>
  <si>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</si>
  <si>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</si>
  <si>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</si>
  <si>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</si>
  <si>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</si>
  <si>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</si>
  <si>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</si>
  <si>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</si>
  <si>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</si>
  <si>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</si>
  <si>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</si>
  <si>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</si>
  <si>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</si>
  <si>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</si>
  <si>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</si>
  <si>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</si>
  <si>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</si>
  <si>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</si>
  <si>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</si>
  <si>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</si>
  <si>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</si>
  <si>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</si>
  <si>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</si>
  <si>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</si>
  <si>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</si>
  <si>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</si>
  <si>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</si>
  <si>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</si>
  <si>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</si>
  <si>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</si>
  <si>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</si>
  <si>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</si>
  <si>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</si>
  <si>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</si>
  <si>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</si>
  <si>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</si>
  <si>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</si>
  <si>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</si>
  <si>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</si>
  <si>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</si>
  <si>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</si>
  <si>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</si>
  <si>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</si>
  <si>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</si>
  <si>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</si>
  <si>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</si>
  <si>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</si>
  <si>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</si>
  <si>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</si>
  <si>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</si>
  <si>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</si>
  <si>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</si>
  <si>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</si>
  <si>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</si>
  <si>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</si>
  <si>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</si>
  <si>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</si>
  <si>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</si>
  <si>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</si>
  <si>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</si>
  <si>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</si>
  <si>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</si>
  <si>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</si>
  <si>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</si>
  <si>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</si>
  <si>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</si>
  <si>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</si>
  <si>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</si>
  <si>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</si>
  <si>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</si>
  <si>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</si>
  <si>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</si>
  <si>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</si>
  <si>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</si>
  <si>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</si>
  <si>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</si>
  <si>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</si>
  <si>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</si>
  <si>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</si>
  <si>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</si>
  <si>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</si>
  <si>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</si>
  <si>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</si>
  <si>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</si>
  <si>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</si>
  <si>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</si>
  <si>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</si>
  <si>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</si>
  <si>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</si>
  <si>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</si>
  <si>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</si>
  <si>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</si>
  <si>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</si>
  <si>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</si>
  <si>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</si>
  <si>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</si>
  <si>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</si>
  <si>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</si>
  <si>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</si>
  <si>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</si>
  <si>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</si>
  <si>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</si>
  <si>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</si>
  <si>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</si>
  <si>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</si>
  <si>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</si>
  <si>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</si>
  <si>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</si>
  <si>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</si>
  <si>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</si>
  <si>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</si>
  <si>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</si>
  <si>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</si>
  <si>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</si>
  <si>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</si>
  <si>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</si>
  <si>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</si>
  <si>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</si>
  <si>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</si>
  <si>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</si>
  <si>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</si>
  <si>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</si>
  <si>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</si>
  <si>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</si>
  <si>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</si>
  <si>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</si>
  <si>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</si>
  <si>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</si>
  <si>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</si>
  <si>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</si>
  <si>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</si>
  <si>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</si>
  <si>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</si>
  <si>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</si>
  <si>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</si>
  <si>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</si>
  <si>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</si>
  <si>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</si>
  <si>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</si>
  <si>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</si>
  <si>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</si>
  <si>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</si>
  <si>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</si>
  <si>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</si>
  <si>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</si>
  <si>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</si>
  <si>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</si>
  <si>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</si>
  <si>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</si>
  <si>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</si>
  <si>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</si>
  <si>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</si>
  <si>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</si>
  <si>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</si>
  <si>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</si>
  <si>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</si>
  <si>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</si>
  <si>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</si>
  <si>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</si>
  <si>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</si>
  <si>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</si>
  <si>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</si>
  <si>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</si>
  <si>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</si>
  <si>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</si>
  <si>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</si>
  <si>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</si>
  <si>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</si>
  <si>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</si>
  <si>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</si>
  <si>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</si>
  <si>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</si>
  <si>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</si>
  <si>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</si>
  <si>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</si>
  <si>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</si>
  <si>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</si>
  <si>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</si>
  <si>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</si>
  <si>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</si>
  <si>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</si>
  <si>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</si>
  <si>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</si>
  <si>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</si>
  <si>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</si>
  <si>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</si>
  <si>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</si>
  <si>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</si>
  <si>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</si>
  <si>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</si>
  <si>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</si>
  <si>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</si>
  <si>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</si>
  <si>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</si>
  <si>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</si>
  <si>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</si>
  <si>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</si>
  <si>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</si>
  <si>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</si>
  <si>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</si>
  <si>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</si>
  <si>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</si>
  <si>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</si>
  <si>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</si>
  <si>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</si>
  <si>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</si>
  <si>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</si>
  <si>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</si>
  <si>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</si>
  <si>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</si>
  <si>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</si>
  <si>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</si>
  <si>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</si>
  <si>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</si>
  <si>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</si>
  <si>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</si>
  <si>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</si>
  <si>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</si>
  <si>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</si>
  <si>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</si>
  <si>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</si>
  <si>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</si>
  <si>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</si>
  <si>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</si>
  <si>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</si>
  <si>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</si>
  <si>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</si>
  <si>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</si>
  <si>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</si>
  <si>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</si>
  <si>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</si>
  <si>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</si>
  <si>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</si>
  <si>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</si>
  <si>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</si>
  <si>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</si>
  <si>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</si>
  <si>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</si>
  <si>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</si>
  <si>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</si>
  <si>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</si>
  <si>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</si>
  <si>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</si>
  <si>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</si>
  <si>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</si>
  <si>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</si>
  <si>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</si>
  <si>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</si>
  <si>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</si>
  <si>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</si>
  <si>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</si>
  <si>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</si>
  <si>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</si>
  <si>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</si>
  <si>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</si>
  <si>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</si>
  <si>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</si>
  <si>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</si>
  <si>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</si>
  <si>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</si>
  <si>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</si>
  <si>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</si>
  <si>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</si>
  <si>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</si>
  <si>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</si>
  <si>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</si>
  <si>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</si>
  <si>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</si>
  <si>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</si>
  <si>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</si>
  <si>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</si>
  <si>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</si>
  <si>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</si>
  <si>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</si>
  <si>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</si>
  <si>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</si>
  <si>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</si>
  <si>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</si>
  <si>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</si>
  <si>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</si>
  <si>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</si>
  <si>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</si>
  <si>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</si>
  <si>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</si>
  <si>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</si>
  <si>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</si>
  <si>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</si>
  <si>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</si>
  <si>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</si>
  <si>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</si>
  <si>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</si>
  <si>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</si>
  <si>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</si>
  <si>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</si>
  <si>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</si>
  <si>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</si>
  <si>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</si>
  <si>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</si>
  <si>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</si>
  <si>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</si>
  <si>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</si>
  <si>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</si>
  <si>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</si>
  <si>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</si>
  <si>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</si>
  <si>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</si>
  <si>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</si>
  <si>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</si>
  <si>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</si>
  <si>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</si>
  <si>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</si>
  <si>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</si>
  <si>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</si>
  <si>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</si>
  <si>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</si>
  <si>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</si>
  <si>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</si>
  <si>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</si>
  <si>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</si>
  <si>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</si>
  <si>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</si>
  <si>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</si>
  <si>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</si>
  <si>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</si>
  <si>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</si>
  <si>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</si>
  <si>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</si>
  <si>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</si>
  <si>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</si>
  <si>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</si>
  <si>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</si>
  <si>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</si>
  <si>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</si>
  <si>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</si>
  <si>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</si>
  <si>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</si>
  <si>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</si>
  <si>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</si>
  <si>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</si>
  <si>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</si>
  <si>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</si>
  <si>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</si>
  <si>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</si>
  <si>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</si>
  <si>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</si>
  <si>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</si>
  <si>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</si>
  <si>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</si>
  <si>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</si>
  <si>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</si>
  <si>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</si>
  <si>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</si>
  <si>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</si>
  <si>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</si>
  <si>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</si>
  <si>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</si>
  <si>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</si>
  <si>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</si>
  <si>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</si>
  <si>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</si>
  <si>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</si>
  <si>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</si>
  <si>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</si>
  <si>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</si>
  <si>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</si>
  <si>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</si>
  <si>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</si>
  <si>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</si>
  <si>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</si>
  <si>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</si>
  <si>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</si>
  <si>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</si>
  <si>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</si>
  <si>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</si>
  <si>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</si>
  <si>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</si>
  <si>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</si>
  <si>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</si>
  <si>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</si>
  <si>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</si>
  <si>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</si>
  <si>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</si>
  <si>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</si>
  <si>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</si>
  <si>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</si>
  <si>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</si>
  <si>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</si>
  <si>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</si>
  <si>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</si>
  <si>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</si>
  <si>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</si>
  <si>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</si>
  <si>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</si>
  <si>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</si>
  <si>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</si>
  <si>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</si>
  <si>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</si>
  <si>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</si>
  <si>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</si>
  <si>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</si>
  <si>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</si>
  <si>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</si>
  <si>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</si>
  <si>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</si>
  <si>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</si>
  <si>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</si>
  <si>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</si>
  <si>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</si>
  <si>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</si>
  <si>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</si>
  <si>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</si>
  <si>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</si>
  <si>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</si>
  <si>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</si>
  <si>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</si>
  <si>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</si>
  <si>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</si>
  <si>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</si>
  <si>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</si>
  <si>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</si>
  <si>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</si>
  <si>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</si>
  <si>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</si>
  <si>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</si>
  <si>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</si>
  <si>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</si>
  <si>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</si>
  <si>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</si>
  <si>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</si>
  <si>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</si>
  <si>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</si>
  <si>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</si>
  <si>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</si>
  <si>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</si>
  <si>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</si>
  <si>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</si>
  <si>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</si>
  <si>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</si>
  <si>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</si>
  <si>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</si>
  <si>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</si>
  <si>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</si>
  <si>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</si>
  <si>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</si>
  <si>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</si>
  <si>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</si>
  <si>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</si>
  <si>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</si>
  <si>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</si>
  <si>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</si>
  <si>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</si>
  <si>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</si>
  <si>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</si>
  <si>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</si>
  <si>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</si>
  <si>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</si>
  <si>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</si>
  <si>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</si>
  <si>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</si>
  <si>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</si>
  <si>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</si>
  <si>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</si>
  <si>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</si>
  <si>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</si>
  <si>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</si>
  <si>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</si>
  <si>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</si>
  <si>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</si>
  <si>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</si>
  <si>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</si>
  <si>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</si>
  <si>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</si>
  <si>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</si>
  <si>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</si>
  <si>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</si>
  <si>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</si>
  <si>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</si>
  <si>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</si>
  <si>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</si>
  <si>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</si>
  <si>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</si>
  <si>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</si>
  <si>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</si>
  <si>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</si>
  <si>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</si>
  <si>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</si>
  <si>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</si>
  <si>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</si>
  <si>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</si>
  <si>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</si>
  <si>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</si>
  <si>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</si>
  <si>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</si>
  <si>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</si>
  <si>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</si>
  <si>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</si>
  <si>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</si>
  <si>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</si>
  <si>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</si>
  <si>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</si>
  <si>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</si>
  <si>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</si>
  <si>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</si>
  <si>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</si>
  <si>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</si>
  <si>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</si>
  <si>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</si>
  <si>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</si>
  <si>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</si>
  <si>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</si>
  <si>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</si>
  <si>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</si>
  <si>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</si>
  <si>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</si>
  <si>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</si>
  <si>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</si>
  <si>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</si>
  <si>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</si>
  <si>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</si>
  <si>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</si>
  <si>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</si>
  <si>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</si>
  <si>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</si>
  <si>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</si>
  <si>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</si>
  <si>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</si>
  <si>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</si>
  <si>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</si>
  <si>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</si>
  <si>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</si>
  <si>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</si>
  <si>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</si>
  <si>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</si>
  <si>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</si>
  <si>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</si>
  <si>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</si>
  <si>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</si>
  <si>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</si>
  <si>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</si>
  <si>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</si>
  <si>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</si>
  <si>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</si>
  <si>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</si>
  <si>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</si>
  <si>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</si>
  <si>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</si>
  <si>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</si>
  <si>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</si>
  <si>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</si>
  <si>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</si>
  <si>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</si>
  <si>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</si>
  <si>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</si>
  <si>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</si>
  <si>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</si>
  <si>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</si>
  <si>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</si>
  <si>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</si>
  <si>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</si>
  <si>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</si>
  <si>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</si>
  <si>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</si>
  <si>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</si>
  <si>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</si>
  <si>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</si>
  <si>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</si>
  <si>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</si>
  <si>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</si>
  <si>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</si>
  <si>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</si>
  <si>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</si>
  <si>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</si>
  <si>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</si>
  <si>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</si>
  <si>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</si>
  <si>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</si>
  <si>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</si>
  <si>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</si>
  <si>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</si>
  <si>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</si>
  <si>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</si>
  <si>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</si>
  <si>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</si>
  <si>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</si>
  <si>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</si>
  <si>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</si>
  <si>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</si>
  <si>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</si>
  <si>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</si>
  <si>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</si>
  <si>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</si>
  <si>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</si>
  <si>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</si>
  <si>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</si>
  <si>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</si>
  <si>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</si>
  <si>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</si>
  <si>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</si>
  <si>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</si>
  <si>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</si>
  <si>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</si>
  <si>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</si>
  <si>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</si>
  <si>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</si>
  <si>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</si>
  <si>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</si>
  <si>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</si>
  <si>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</si>
  <si>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</si>
  <si>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</si>
  <si>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</si>
  <si>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</si>
  <si>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</si>
  <si>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</si>
  <si>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</si>
  <si>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</si>
  <si>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</si>
  <si>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</si>
  <si>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</si>
  <si>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</si>
  <si>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</si>
  <si>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</si>
  <si>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</si>
  <si>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</si>
  <si>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</si>
  <si>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</si>
  <si>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</si>
  <si>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</si>
  <si>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</si>
  <si>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</si>
  <si>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</si>
  <si>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</si>
  <si>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</si>
  <si>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</si>
  <si>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</si>
  <si>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</si>
  <si>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</si>
  <si>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</si>
  <si>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</si>
  <si>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</si>
  <si>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</si>
  <si>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</si>
  <si>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</si>
  <si>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</si>
  <si>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</si>
  <si>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</si>
  <si>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</si>
  <si>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</si>
  <si>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</si>
  <si>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</si>
  <si>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</si>
  <si>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</si>
  <si>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</si>
  <si>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</si>
  <si>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</si>
  <si>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</si>
  <si>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</si>
  <si>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</si>
  <si>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</si>
  <si>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</si>
  <si>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</si>
  <si>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</si>
  <si>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</si>
  <si>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</si>
  <si>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</si>
  <si>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</si>
  <si>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</si>
  <si>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</si>
  <si>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</si>
  <si>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</si>
  <si>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</si>
  <si>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</si>
  <si>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</si>
  <si>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</si>
  <si>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</si>
  <si>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</si>
  <si>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</si>
  <si>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</si>
  <si>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</si>
  <si>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</si>
  <si>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</si>
  <si>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</si>
  <si>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</si>
  <si>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</si>
  <si>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</si>
  <si>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</si>
  <si>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</si>
  <si>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</si>
  <si>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</si>
  <si>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</si>
  <si>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</si>
  <si>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</si>
  <si>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</si>
  <si>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</si>
  <si>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</si>
  <si>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</si>
  <si>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</si>
  <si>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</si>
  <si>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</si>
  <si>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</si>
  <si>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</si>
  <si>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</si>
  <si>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</si>
  <si>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</si>
  <si>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</si>
  <si>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</si>
  <si>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</si>
  <si>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</si>
  <si>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</si>
  <si>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</si>
  <si>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</si>
  <si>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</si>
  <si>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</si>
  <si>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</si>
  <si>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</si>
  <si>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</si>
  <si>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</si>
  <si>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</si>
  <si>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</si>
  <si>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</si>
  <si>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</si>
  <si>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</si>
  <si>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</si>
  <si>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</si>
  <si>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</si>
  <si>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</si>
  <si>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</si>
  <si>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</si>
  <si>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</si>
  <si>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</si>
  <si>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</si>
  <si>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</si>
  <si>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</si>
  <si>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</si>
  <si>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</si>
  <si>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</si>
  <si>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</si>
  <si>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</si>
  <si>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</si>
  <si>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</si>
  <si>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</si>
  <si>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</si>
  <si>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</si>
  <si>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</si>
  <si>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</si>
  <si>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</si>
  <si>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</si>
  <si>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</si>
  <si>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</si>
  <si>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</si>
  <si>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</si>
  <si>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</si>
  <si>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</si>
  <si>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</si>
  <si>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</si>
  <si>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</si>
  <si>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</si>
  <si>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</si>
  <si>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</si>
  <si>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</si>
  <si>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</si>
  <si>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</si>
  <si>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</si>
  <si>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</si>
  <si>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</si>
  <si>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</si>
  <si>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</si>
  <si>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</si>
  <si>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</si>
  <si>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</si>
  <si>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</si>
  <si>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</si>
  <si>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</si>
  <si>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</si>
  <si>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</si>
  <si>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</si>
  <si>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</si>
  <si>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</si>
  <si>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</si>
  <si>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</si>
  <si>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</si>
  <si>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</si>
  <si>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</si>
  <si>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</si>
  <si>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</si>
  <si>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</si>
  <si>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</si>
  <si>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</si>
  <si>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</si>
  <si>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</si>
  <si>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</si>
  <si>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</si>
  <si>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</si>
  <si>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</si>
  <si>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</si>
  <si>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</si>
  <si>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</si>
  <si>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</si>
  <si>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</si>
  <si>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</si>
  <si>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</si>
  <si>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</si>
  <si>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</si>
  <si>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</si>
  <si>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</si>
  <si>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</si>
  <si>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</si>
  <si>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</si>
  <si>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</si>
  <si>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</si>
  <si>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</si>
  <si>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</si>
  <si>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</si>
  <si>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</si>
  <si>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</si>
  <si>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</si>
  <si>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</si>
  <si>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</si>
  <si>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</si>
  <si>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</si>
  <si>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</si>
  <si>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</si>
  <si>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</si>
  <si>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</si>
  <si>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</si>
  <si>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</si>
  <si>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</si>
  <si>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</si>
  <si>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</si>
  <si>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</si>
  <si>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</si>
  <si>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</si>
  <si>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</si>
  <si>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</si>
  <si>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</si>
  <si>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</si>
  <si>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</si>
  <si>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</si>
  <si>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</si>
  <si>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</si>
  <si>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</si>
  <si>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</si>
  <si>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</si>
  <si>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</si>
  <si>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</si>
  <si>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</si>
  <si>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</si>
  <si>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</si>
  <si>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</si>
  <si>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</si>
  <si>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</si>
  <si>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</si>
  <si>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</si>
  <si>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</si>
  <si>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</si>
  <si>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</si>
  <si>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</si>
  <si>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</si>
  <si>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</si>
  <si>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</si>
  <si>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</si>
  <si>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</si>
  <si>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</si>
  <si>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</si>
  <si>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</si>
  <si>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</si>
  <si>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</si>
  <si>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</si>
  <si>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</si>
  <si>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</si>
  <si>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</si>
  <si>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</si>
  <si>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</si>
  <si>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</si>
  <si>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</si>
  <si>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</si>
  <si>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</si>
  <si>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</si>
  <si>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</si>
  <si>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</si>
  <si>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</si>
  <si>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</si>
  <si>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</si>
  <si>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</si>
  <si>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</si>
  <si>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</si>
  <si>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</si>
  <si>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</si>
  <si>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</si>
  <si>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</si>
  <si>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</si>
  <si>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</si>
  <si>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</si>
  <si>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</si>
  <si>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</si>
  <si>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</si>
  <si>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</si>
  <si>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</si>
  <si>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</si>
  <si>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</si>
  <si>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</si>
  <si>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</si>
  <si>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</si>
  <si>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</si>
  <si>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</si>
  <si>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</si>
  <si>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</si>
  <si>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</si>
  <si>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</si>
  <si>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</si>
  <si>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</si>
  <si>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</si>
  <si>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</si>
  <si>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</si>
  <si>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</si>
  <si>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</si>
  <si>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</si>
  <si>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</si>
  <si>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</si>
  <si>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</si>
  <si>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</si>
  <si>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</si>
  <si>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</si>
  <si>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</si>
  <si>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</si>
  <si>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</si>
  <si>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</si>
  <si>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</si>
  <si>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</si>
  <si>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</si>
  <si>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</si>
  <si>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</si>
  <si>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</si>
  <si>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</si>
  <si>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</si>
  <si>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</si>
  <si>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</si>
  <si>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</si>
  <si>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</si>
  <si>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</si>
  <si>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</si>
  <si>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</si>
  <si>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</si>
  <si>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</si>
  <si>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</si>
  <si>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</si>
  <si>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</si>
  <si>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</si>
  <si>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</si>
  <si>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</si>
  <si>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</si>
  <si>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</si>
  <si>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</si>
  <si>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</si>
  <si>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</si>
  <si>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</si>
  <si>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</si>
  <si>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</si>
  <si>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</si>
  <si>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</si>
  <si>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</si>
  <si>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</si>
  <si>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</si>
  <si>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</si>
  <si>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</si>
  <si>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</si>
  <si>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</si>
  <si>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</si>
  <si>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</si>
  <si>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</si>
  <si>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</si>
  <si>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</si>
  <si>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</si>
  <si>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</si>
  <si>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</si>
  <si>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</si>
  <si>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</si>
  <si>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</si>
  <si>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</si>
  <si>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</si>
  <si>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</si>
  <si>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</si>
  <si>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</si>
  <si>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</si>
  <si>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</si>
  <si>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</si>
  <si>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</si>
  <si>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</si>
  <si>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</si>
  <si>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</si>
  <si>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</si>
  <si>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</si>
  <si>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</si>
  <si>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</si>
  <si>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</si>
  <si>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</si>
  <si>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</si>
  <si>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</si>
  <si>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</si>
  <si>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</si>
  <si>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</si>
  <si>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</si>
  <si>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</si>
  <si>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</si>
  <si>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</si>
  <si>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</si>
  <si>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</si>
  <si>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</si>
  <si>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</si>
  <si>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</si>
  <si>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</si>
  <si>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</si>
  <si>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</si>
  <si>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</si>
  <si>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</si>
  <si>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</si>
  <si>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</si>
  <si>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</si>
  <si>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</si>
  <si>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</si>
  <si>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</si>
  <si>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</si>
  <si>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</si>
  <si>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</si>
  <si>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</si>
  <si>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</si>
  <si>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</si>
  <si>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</si>
  <si>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</si>
  <si>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</si>
  <si>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</si>
  <si>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</si>
  <si>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</si>
  <si>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</si>
  <si>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</si>
  <si>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</si>
  <si>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</si>
  <si>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</si>
  <si>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</si>
  <si>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</si>
  <si>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</si>
  <si>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</si>
  <si>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</si>
  <si>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</si>
  <si>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</si>
  <si>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</si>
  <si>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</si>
  <si>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</si>
  <si>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</si>
  <si>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</si>
  <si>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</si>
  <si>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</si>
  <si>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</si>
  <si>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</si>
  <si>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</si>
  <si>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</si>
  <si>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</si>
  <si>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</si>
  <si>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</si>
  <si>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</si>
  <si>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</si>
  <si>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</si>
  <si>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</si>
  <si>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</si>
  <si>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</si>
  <si>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</si>
  <si>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</si>
  <si>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</si>
  <si>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</si>
  <si>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</si>
  <si>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</si>
  <si>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</si>
  <si>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</si>
  <si>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</si>
  <si>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</si>
  <si>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</si>
  <si>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</si>
  <si>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</si>
  <si>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</si>
  <si>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</si>
  <si>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</si>
  <si>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</si>
  <si>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</si>
  <si>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</si>
  <si>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</si>
  <si>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</si>
  <si>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</si>
  <si>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</si>
  <si>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</si>
  <si>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</si>
  <si>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</si>
  <si>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</si>
  <si>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</si>
  <si>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</si>
  <si>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</si>
  <si>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</si>
  <si>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</si>
  <si>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</si>
  <si>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</si>
  <si>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</si>
  <si>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</si>
  <si>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</si>
  <si>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</si>
  <si>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</si>
  <si>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</si>
  <si>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</si>
  <si>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</si>
  <si>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</si>
  <si>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</si>
  <si>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</si>
  <si>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</si>
  <si>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</si>
  <si>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</si>
  <si>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</si>
  <si>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</si>
  <si>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</si>
  <si>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</si>
  <si>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</si>
  <si>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</si>
  <si>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</si>
  <si>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</si>
  <si>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</si>
  <si>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</si>
  <si>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</si>
  <si>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</si>
  <si>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</si>
  <si>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</si>
  <si>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</si>
  <si>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</si>
  <si>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</si>
  <si>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</si>
  <si>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</si>
  <si>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</si>
  <si>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</si>
  <si>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</si>
  <si>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</si>
  <si>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</si>
  <si>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</si>
  <si>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</si>
  <si>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</si>
  <si>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</si>
  <si>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</si>
  <si>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</si>
  <si>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</si>
  <si>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</si>
  <si>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</si>
  <si>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</si>
  <si>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</si>
  <si>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</si>
  <si>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</si>
  <si>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</si>
  <si>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</si>
  <si>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</si>
  <si>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</si>
  <si>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</si>
  <si>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</si>
  <si>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</si>
  <si>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</si>
  <si>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</si>
  <si>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</si>
  <si>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</si>
  <si>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</si>
  <si>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</si>
  <si>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</si>
  <si>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</si>
  <si>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</si>
  <si>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</si>
  <si>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</si>
  <si>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</si>
  <si>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</si>
  <si>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</si>
  <si>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</si>
  <si>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</si>
  <si>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</si>
  <si>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</si>
  <si>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</si>
  <si>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</si>
  <si>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</si>
  <si>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</si>
  <si>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</si>
  <si>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</si>
  <si>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</si>
  <si>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</si>
  <si>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</si>
  <si>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</si>
  <si>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</si>
  <si>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</si>
  <si>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</si>
  <si>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</si>
  <si>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</si>
  <si>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</si>
  <si>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</si>
  <si>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</si>
  <si>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</si>
  <si>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</si>
  <si>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</si>
  <si>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</si>
  <si>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</si>
  <si>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</si>
  <si>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</si>
  <si>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</si>
  <si>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</si>
  <si>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</si>
  <si>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</si>
  <si>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</si>
  <si>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</si>
  <si>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</si>
  <si>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</si>
  <si>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</si>
  <si>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</si>
  <si>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</si>
  <si>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</si>
  <si>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</si>
  <si>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</si>
  <si>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</si>
  <si>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</si>
  <si>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</si>
  <si>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</si>
  <si>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</si>
  <si>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</si>
  <si>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</si>
  <si>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</si>
  <si>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</si>
  <si>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</si>
  <si>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</si>
  <si>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</si>
  <si>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</si>
  <si>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</si>
  <si>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</si>
  <si>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</si>
  <si>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</si>
  <si>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</si>
  <si>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</si>
  <si>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</si>
  <si>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</si>
  <si>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</si>
  <si>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</si>
  <si>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</si>
  <si>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</si>
  <si>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</si>
  <si>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</si>
  <si>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</si>
  <si>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</si>
  <si>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</si>
  <si>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</si>
  <si>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</si>
  <si>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</si>
  <si>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</si>
  <si>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</si>
  <si>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</si>
  <si>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</si>
  <si>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</si>
  <si>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</si>
  <si>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</si>
  <si>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</si>
  <si>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</si>
  <si>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</si>
  <si>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</si>
  <si>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</si>
  <si>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</si>
  <si>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</si>
  <si>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</si>
  <si>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</si>
  <si>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</si>
  <si>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</si>
  <si>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</si>
  <si>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</si>
  <si>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</si>
  <si>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</si>
  <si>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</si>
  <si>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</si>
  <si>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</si>
  <si>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</si>
  <si>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</si>
  <si>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</si>
  <si>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</si>
  <si>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</si>
  <si>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</si>
  <si>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</si>
  <si>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</si>
  <si>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</si>
  <si>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</si>
  <si>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</si>
  <si>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</si>
  <si>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</si>
  <si>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</si>
  <si>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</si>
  <si>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</si>
  <si>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</si>
  <si>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</si>
  <si>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</si>
  <si>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</si>
  <si>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</si>
  <si>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</si>
  <si>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</si>
  <si>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</si>
  <si>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</si>
  <si>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</si>
  <si>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</si>
  <si>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</si>
  <si>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</si>
  <si>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</si>
  <si>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</si>
  <si>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</si>
  <si>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</si>
  <si>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</si>
  <si>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</si>
  <si>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</si>
  <si>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</si>
  <si>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</si>
  <si>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</si>
  <si>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</si>
  <si>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</si>
  <si>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</si>
  <si>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</si>
  <si>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</si>
  <si>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</si>
  <si>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</si>
  <si>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</si>
  <si>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</si>
  <si>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</si>
  <si>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</si>
  <si>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</si>
  <si>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</si>
  <si>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</si>
  <si>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</si>
  <si>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</si>
  <si>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</si>
  <si>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</si>
  <si>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</si>
  <si>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</si>
  <si>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</si>
  <si>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</si>
  <si>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</si>
  <si>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</si>
  <si>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</si>
  <si>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</si>
  <si>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</si>
  <si>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</si>
  <si>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</si>
  <si>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</si>
  <si>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</si>
  <si>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</si>
  <si>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</si>
  <si>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</si>
  <si>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</si>
  <si>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</si>
  <si>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</si>
  <si>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</si>
  <si>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</si>
  <si>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</si>
  <si>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</si>
  <si>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</si>
  <si>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</si>
  <si>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</si>
  <si>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</si>
  <si>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</si>
  <si>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</si>
  <si>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</si>
  <si>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</si>
  <si>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</si>
  <si>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</si>
  <si>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</si>
  <si>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</si>
  <si>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</si>
  <si>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</si>
  <si>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</si>
  <si>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</si>
  <si>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</si>
  <si>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</si>
  <si>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</si>
  <si>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</si>
  <si>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</si>
  <si>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</si>
  <si>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</si>
  <si>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</si>
  <si>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</si>
  <si>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</si>
  <si>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</si>
  <si>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</si>
  <si>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</si>
  <si>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</si>
  <si>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</si>
  <si>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</si>
  <si>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</si>
  <si>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</si>
  <si>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</si>
  <si>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</si>
  <si>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</si>
  <si>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</si>
  <si>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</si>
  <si>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</si>
  <si>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</si>
  <si>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</si>
  <si>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</si>
  <si>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</si>
  <si>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</si>
  <si>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</si>
  <si>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</si>
  <si>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</si>
  <si>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</si>
  <si>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</si>
  <si>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</si>
  <si>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</si>
  <si>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</si>
  <si>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</si>
  <si>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</si>
  <si>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</si>
  <si>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</si>
  <si>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</si>
  <si>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</si>
  <si>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</si>
  <si>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</si>
  <si>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</si>
  <si>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</si>
  <si>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</si>
  <si>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</si>
  <si>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</si>
  <si>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</si>
  <si>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</si>
  <si>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</si>
  <si>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</si>
  <si>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</si>
  <si>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</si>
  <si>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</si>
  <si>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</si>
  <si>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</si>
  <si>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</si>
  <si>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</si>
  <si>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</si>
  <si>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</si>
  <si>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</si>
  <si>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</si>
  <si>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</si>
  <si>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</si>
  <si>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</si>
  <si>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</si>
  <si>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</si>
  <si>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</si>
  <si>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</si>
  <si>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</si>
  <si>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</si>
  <si>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</si>
  <si>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</si>
  <si>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</si>
  <si>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</si>
  <si>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</si>
  <si>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</si>
  <si>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</si>
  <si>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</si>
  <si>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</si>
  <si>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</si>
  <si>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</si>
  <si>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</si>
  <si>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</si>
  <si>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</si>
  <si>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</si>
  <si>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</si>
  <si>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</si>
  <si>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</si>
  <si>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</si>
  <si>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</si>
  <si>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</si>
  <si>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</si>
  <si>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</si>
  <si>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</si>
  <si>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</si>
  <si>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</si>
  <si>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</si>
  <si>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</si>
  <si>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</si>
  <si>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</si>
  <si>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</si>
  <si>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</si>
  <si>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</si>
  <si>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</si>
  <si>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</si>
  <si>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</si>
  <si>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</si>
  <si>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</si>
  <si>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</si>
  <si>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</si>
  <si>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</si>
  <si>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</si>
  <si>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</si>
  <si>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</si>
  <si>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</si>
  <si>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</si>
  <si>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</si>
  <si>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</si>
  <si>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</si>
  <si>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</si>
  <si>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</si>
  <si>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</si>
  <si>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</si>
  <si>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</si>
  <si>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</si>
  <si>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</si>
  <si>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</si>
  <si>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</si>
  <si>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</si>
  <si>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</si>
  <si>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</si>
  <si>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</si>
  <si>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</si>
  <si>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</si>
  <si>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</si>
  <si>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</si>
  <si>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</si>
  <si>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</si>
  <si>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</si>
  <si>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</si>
  <si>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</si>
  <si>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</si>
  <si>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</si>
  <si>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</si>
  <si>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</si>
  <si>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</si>
  <si>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</si>
  <si>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</si>
  <si>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</si>
  <si>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</si>
  <si>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</si>
  <si>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</si>
  <si>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</si>
  <si>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</si>
  <si>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</si>
  <si>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</si>
  <si>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</si>
  <si>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</si>
  <si>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</si>
  <si>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</si>
  <si>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</si>
  <si>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</si>
  <si>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</si>
  <si>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</si>
  <si>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</si>
  <si>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</si>
  <si>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</si>
  <si>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</si>
  <si>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</si>
  <si>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</si>
  <si>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</si>
  <si>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</si>
  <si>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</si>
  <si>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</si>
  <si>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</si>
  <si>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</si>
  <si>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</si>
  <si>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</si>
  <si>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</si>
  <si>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</si>
  <si>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</si>
  <si>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</si>
  <si>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</si>
  <si>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</si>
  <si>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</si>
  <si>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</si>
  <si>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</si>
  <si>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</si>
  <si>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</si>
  <si>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</si>
  <si>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</si>
  <si>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</si>
  <si>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</si>
  <si>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</si>
  <si>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</si>
  <si>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</si>
  <si>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</si>
  <si>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</si>
  <si>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</si>
  <si>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</si>
  <si>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</si>
  <si>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</si>
  <si>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</si>
  <si>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</si>
  <si>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</si>
  <si>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</si>
  <si>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</si>
  <si>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</si>
  <si>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</si>
  <si>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</si>
  <si>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</si>
  <si>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</si>
  <si>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</si>
  <si>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</si>
  <si>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</si>
  <si>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</si>
  <si>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</si>
  <si>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</si>
  <si>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</si>
  <si>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</si>
  <si>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</si>
  <si>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</si>
  <si>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</si>
  <si>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</si>
  <si>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</si>
  <si>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</si>
  <si>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</si>
  <si>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</si>
  <si>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</si>
  <si>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</si>
  <si>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</si>
  <si>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</si>
  <si>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</si>
  <si>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</si>
  <si>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</si>
  <si>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</si>
  <si>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</si>
  <si>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</si>
  <si>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</si>
  <si>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</si>
  <si>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</si>
  <si>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</si>
  <si>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</si>
  <si>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</si>
  <si>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</si>
  <si>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</si>
  <si>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</si>
  <si>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</si>
  <si>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</si>
  <si>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</si>
  <si>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</si>
  <si>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</si>
  <si>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</si>
  <si>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</si>
  <si>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</si>
  <si>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</si>
  <si>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</si>
  <si>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</si>
  <si>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</si>
  <si>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</si>
  <si>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</si>
  <si>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</si>
  <si>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</si>
  <si>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</si>
  <si>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</si>
  <si>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</si>
  <si>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</si>
  <si>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</si>
  <si>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</si>
  <si>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</si>
  <si>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</si>
  <si>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</si>
  <si>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</si>
  <si>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</si>
  <si>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</si>
  <si>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</si>
  <si>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</si>
  <si>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</si>
  <si>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</si>
  <si>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</si>
  <si>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</si>
  <si>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</si>
  <si>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</si>
  <si>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</si>
  <si>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</si>
  <si>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</si>
  <si>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</si>
  <si>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</si>
  <si>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</si>
  <si>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</si>
  <si>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</si>
  <si>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</si>
  <si>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</si>
  <si>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</si>
  <si>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</si>
  <si>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</si>
  <si>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</si>
  <si>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</si>
  <si>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</si>
  <si>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</si>
  <si>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</si>
  <si>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</si>
  <si>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</si>
  <si>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</si>
  <si>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</si>
  <si>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</si>
  <si>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</si>
  <si>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</si>
  <si>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</si>
  <si>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</si>
  <si>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</si>
  <si>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</si>
  <si>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</si>
  <si>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</si>
  <si>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</si>
  <si>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</si>
  <si>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</si>
  <si>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</si>
  <si>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</si>
  <si>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</si>
  <si>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</si>
  <si>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</si>
  <si>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</si>
  <si>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</si>
  <si>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</si>
  <si>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</si>
  <si>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</si>
  <si>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</si>
  <si>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</si>
  <si>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</si>
  <si>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</si>
  <si>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</si>
  <si>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</si>
  <si>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</si>
  <si>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</si>
  <si>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</si>
  <si>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</si>
  <si>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</si>
  <si>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</si>
  <si>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</si>
  <si>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</si>
  <si>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</si>
  <si>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</si>
  <si>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</si>
  <si>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</si>
  <si>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</si>
  <si>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</si>
  <si>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</si>
  <si>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</si>
  <si>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</si>
  <si>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</si>
  <si>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</si>
  <si>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</si>
  <si>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</si>
  <si>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</si>
  <si>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</si>
  <si>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</si>
  <si>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</si>
  <si>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</si>
  <si>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</si>
  <si>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</si>
  <si>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</si>
  <si>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</si>
  <si>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</si>
  <si>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</si>
  <si>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</si>
  <si>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</si>
  <si>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</si>
  <si>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</si>
  <si>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</si>
  <si>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</si>
  <si>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</si>
  <si>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</si>
  <si>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</si>
  <si>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</si>
  <si>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</si>
  <si>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</si>
  <si>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</si>
  <si>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</si>
  <si>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</si>
  <si>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</si>
  <si>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</si>
  <si>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</si>
  <si>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</si>
  <si>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</si>
  <si>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</si>
  <si>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</si>
  <si>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</si>
  <si>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</si>
  <si>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</si>
  <si>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</si>
  <si>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</si>
  <si>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</si>
  <si>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</si>
  <si>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</si>
  <si>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</si>
  <si>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</si>
  <si>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</si>
  <si>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</si>
  <si>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</si>
  <si>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</si>
  <si>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</si>
  <si>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</si>
  <si>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</si>
  <si>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</si>
  <si>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</si>
  <si>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</si>
  <si>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</si>
  <si>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</si>
  <si>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</si>
  <si>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</si>
  <si>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</si>
  <si>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</si>
  <si>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</si>
  <si>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</si>
  <si>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</si>
  <si>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</si>
  <si>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</si>
  <si>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</si>
  <si>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</si>
  <si>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</si>
  <si>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</si>
  <si>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</si>
  <si>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</si>
  <si>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</si>
  <si>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</si>
  <si>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</si>
  <si>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</si>
  <si>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</si>
  <si>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</si>
  <si>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</si>
  <si>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</si>
  <si>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</si>
  <si>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</si>
  <si>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</si>
  <si>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</si>
  <si>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</si>
  <si>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</si>
  <si>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</si>
  <si>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</si>
  <si>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</si>
  <si>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</si>
  <si>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</si>
  <si>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</si>
  <si>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</si>
  <si>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</si>
  <si>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</si>
  <si>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</si>
  <si>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</si>
  <si>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</si>
  <si>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</si>
  <si>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</si>
  <si>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</si>
  <si>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</si>
  <si>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</si>
  <si>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</si>
  <si>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</si>
  <si>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</si>
  <si>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</si>
  <si>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</si>
  <si>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</si>
  <si>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</si>
  <si>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</si>
  <si>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</si>
  <si>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</si>
  <si>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</si>
  <si>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</si>
  <si>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</si>
  <si>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</si>
  <si>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</si>
  <si>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</si>
  <si>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</si>
  <si>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</si>
  <si>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</si>
  <si>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</si>
  <si>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</si>
  <si>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</si>
  <si>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</si>
  <si>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</si>
  <si>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</si>
  <si>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</si>
  <si>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</si>
  <si>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</si>
  <si>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</si>
  <si>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</si>
  <si>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</si>
  <si>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</si>
  <si>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</si>
  <si>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</si>
  <si>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</si>
  <si>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</si>
  <si>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</si>
  <si>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</si>
  <si>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</si>
  <si>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</si>
  <si>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</si>
  <si>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</si>
  <si>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</si>
  <si>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</si>
  <si>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</si>
  <si>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</si>
  <si>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</si>
  <si>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</si>
  <si>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</si>
  <si>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</si>
  <si>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</si>
  <si>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</si>
  <si>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</si>
  <si>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</si>
  <si>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</si>
  <si>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</si>
  <si>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</si>
  <si>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</si>
  <si>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</si>
  <si>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</si>
  <si>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</si>
  <si>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</si>
  <si>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</si>
  <si>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</si>
  <si>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</si>
  <si>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</si>
  <si>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</si>
  <si>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</si>
  <si>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</si>
  <si>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</si>
  <si>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</si>
  <si>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</si>
  <si>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</si>
  <si>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</si>
  <si>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</si>
  <si>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</si>
  <si>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</si>
  <si>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</si>
  <si>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</si>
  <si>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</si>
  <si>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</si>
  <si>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</si>
  <si>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</si>
  <si>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</si>
  <si>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</si>
  <si>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</si>
  <si>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</si>
  <si>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</si>
  <si>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</si>
  <si>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</si>
  <si>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</si>
  <si>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</si>
  <si>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</si>
  <si>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</si>
  <si>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</si>
  <si>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</si>
  <si>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</si>
  <si>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</si>
  <si>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</si>
  <si>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</si>
  <si>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</si>
  <si>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</si>
  <si>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</si>
  <si>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</si>
  <si>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</si>
  <si>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</si>
  <si>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</si>
  <si>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</si>
  <si>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</si>
  <si>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</si>
  <si>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</si>
  <si>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</si>
  <si>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</si>
  <si>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</si>
  <si>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</si>
  <si>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</si>
  <si>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</si>
  <si>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</si>
  <si>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</si>
  <si>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</si>
  <si>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</si>
  <si>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</si>
  <si>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</si>
  <si>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</si>
  <si>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</si>
  <si>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</si>
  <si>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</si>
  <si>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</si>
  <si>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</si>
  <si>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</si>
  <si>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</si>
  <si>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</si>
  <si>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</si>
  <si>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</si>
  <si>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</si>
  <si>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</si>
  <si>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</si>
  <si>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</si>
  <si>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</si>
  <si>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</si>
  <si>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</si>
  <si>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</si>
  <si>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</si>
  <si>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</si>
  <si>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</si>
  <si>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</si>
  <si>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</si>
  <si>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</si>
  <si>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</si>
  <si>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</si>
  <si>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</si>
  <si>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</si>
  <si>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</si>
  <si>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</si>
  <si>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</si>
  <si>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</si>
  <si>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</si>
  <si>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</si>
  <si>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</si>
  <si>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</si>
  <si>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</si>
  <si>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</si>
  <si>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</si>
  <si>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</si>
  <si>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</si>
  <si>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</si>
  <si>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</si>
  <si>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</si>
  <si>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</si>
  <si>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</si>
  <si>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</si>
  <si>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</si>
  <si>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</si>
  <si>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</si>
  <si>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</si>
  <si>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</si>
  <si>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</si>
  <si>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</si>
  <si>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</si>
  <si>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</si>
  <si>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</si>
  <si>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</si>
  <si>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</si>
  <si>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</si>
  <si>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</si>
  <si>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</si>
  <si>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</si>
  <si>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</si>
  <si>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</si>
  <si>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</si>
  <si>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</si>
  <si>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</si>
  <si>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</si>
  <si>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</si>
  <si>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</si>
  <si>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</si>
  <si>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</si>
  <si>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</si>
  <si>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</si>
  <si>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</si>
  <si>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</si>
  <si>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</si>
  <si>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</si>
  <si>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</si>
  <si>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</si>
  <si>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</si>
  <si>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</si>
  <si>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</si>
  <si>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</si>
  <si>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</si>
  <si>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</si>
  <si>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</si>
  <si>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</si>
  <si>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</si>
  <si>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</si>
  <si>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</si>
  <si>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</si>
  <si>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</si>
  <si>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</si>
  <si>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</si>
  <si>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</si>
  <si>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</si>
  <si>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</si>
  <si>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</si>
  <si>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</si>
  <si>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</si>
  <si>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</si>
  <si>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</si>
  <si>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</si>
  <si>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</si>
  <si>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</si>
  <si>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</si>
  <si>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</si>
  <si>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</si>
  <si>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</si>
  <si>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</si>
  <si>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</si>
  <si>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</si>
  <si>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</si>
  <si>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</si>
  <si>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</si>
  <si>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</si>
  <si>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</si>
  <si>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</si>
  <si>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</si>
  <si>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</si>
  <si>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</si>
  <si>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</si>
  <si>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</si>
  <si>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</si>
  <si>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</si>
  <si>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</si>
  <si>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</si>
  <si>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</si>
  <si>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</si>
  <si>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</si>
  <si>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</si>
  <si>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</si>
  <si>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</si>
  <si>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</si>
  <si>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</si>
  <si>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</si>
  <si>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</si>
  <si>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</si>
  <si>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</si>
  <si>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</si>
  <si>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</si>
  <si>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</si>
  <si>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</si>
  <si>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</si>
  <si>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</si>
  <si>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</si>
  <si>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</si>
  <si>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</si>
  <si>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</si>
  <si>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</si>
  <si>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</si>
  <si>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</si>
  <si>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</si>
  <si>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</si>
  <si>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</si>
  <si>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</si>
  <si>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</si>
  <si>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</si>
  <si>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</si>
  <si>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</si>
  <si>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</si>
  <si>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</si>
  <si>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</si>
  <si>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</si>
  <si>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</si>
  <si>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</si>
  <si>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</si>
  <si>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</si>
  <si>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</si>
  <si>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</si>
  <si>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</si>
  <si>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</si>
  <si>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</si>
  <si>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</si>
  <si>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</si>
  <si>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</si>
  <si>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</si>
  <si>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</si>
  <si>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</si>
  <si>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</si>
  <si>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</si>
  <si>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</si>
  <si>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</si>
  <si>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</si>
  <si>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</si>
  <si>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</si>
  <si>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</si>
  <si>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</si>
  <si>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</si>
  <si>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</si>
  <si>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</si>
  <si>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</si>
  <si>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</si>
  <si>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</si>
  <si>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</si>
  <si>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</si>
  <si>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</si>
  <si>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</si>
  <si>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</si>
  <si>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</si>
  <si>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</si>
  <si>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</si>
  <si>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</si>
  <si>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</si>
  <si>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</si>
  <si>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</si>
  <si>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</si>
  <si>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</si>
  <si>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</si>
  <si>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</si>
  <si>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</si>
  <si>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</si>
  <si>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</si>
  <si>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</si>
  <si>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</si>
  <si>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</si>
  <si>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</si>
  <si>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</si>
  <si>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</si>
  <si>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</si>
  <si>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</si>
  <si>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</si>
  <si>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</si>
  <si>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</si>
  <si>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</si>
  <si>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</si>
  <si>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</si>
  <si>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</si>
  <si>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</si>
  <si>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</si>
  <si>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</si>
  <si>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</si>
  <si>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</si>
  <si>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</si>
  <si>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</si>
  <si>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</si>
  <si>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</si>
  <si>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</si>
  <si>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</si>
  <si>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</si>
  <si>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</si>
  <si>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</si>
  <si>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</si>
  <si>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</si>
  <si>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</si>
  <si>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</si>
  <si>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</si>
  <si>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</si>
  <si>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</si>
  <si>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</si>
  <si>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</si>
  <si>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</si>
  <si>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</si>
  <si>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</si>
  <si>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</si>
  <si>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</si>
  <si>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</si>
  <si>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</si>
  <si>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</si>
  <si>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</si>
  <si>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</si>
  <si>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</si>
  <si>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</si>
  <si>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</si>
  <si>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</si>
  <si>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</si>
  <si>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</si>
  <si>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</si>
  <si>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</si>
  <si>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</si>
  <si>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</si>
  <si>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</si>
  <si>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</si>
  <si>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</si>
  <si>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</si>
  <si>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</si>
  <si>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</si>
  <si>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</si>
  <si>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</si>
  <si>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</si>
  <si>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</si>
  <si>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</si>
  <si>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</si>
  <si>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</si>
  <si>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</si>
  <si>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</si>
  <si>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</si>
  <si>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</si>
  <si>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</si>
  <si>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</si>
  <si>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</si>
  <si>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</si>
  <si>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</si>
  <si>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</si>
  <si>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</si>
  <si>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</si>
  <si>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</si>
  <si>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</si>
  <si>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</si>
  <si>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</si>
  <si>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</si>
  <si>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</si>
  <si>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</si>
  <si>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</si>
  <si>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</si>
  <si>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</si>
  <si>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</si>
  <si>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</si>
  <si>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</si>
  <si>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</si>
  <si>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</si>
  <si>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</si>
  <si>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</si>
  <si>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</si>
  <si>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</si>
  <si>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</si>
  <si>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</si>
  <si>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</si>
  <si>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</si>
  <si>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</si>
  <si>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</si>
  <si>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</si>
  <si>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</si>
  <si>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</si>
  <si>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</si>
  <si>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</si>
  <si>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</si>
  <si>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</si>
  <si>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</si>
  <si>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</si>
  <si>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</si>
  <si>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</si>
  <si>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</si>
  <si>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</si>
  <si>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</si>
  <si>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</si>
  <si>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</si>
  <si>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</si>
  <si>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</si>
  <si>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</si>
  <si>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</si>
  <si>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</si>
  <si>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</si>
  <si>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</si>
  <si>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</si>
  <si>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</si>
  <si>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</si>
  <si>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</si>
  <si>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</si>
  <si>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</si>
  <si>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</si>
  <si>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</si>
  <si>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</si>
  <si>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</si>
  <si>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</si>
  <si>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</si>
  <si>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</si>
  <si>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</si>
  <si>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</si>
  <si>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</si>
  <si>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</si>
  <si>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</si>
  <si>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</si>
  <si>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</si>
  <si>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</si>
  <si>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</si>
  <si>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</si>
  <si>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</si>
  <si>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</si>
  <si>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</si>
  <si>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</si>
  <si>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</si>
  <si>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</si>
  <si>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</si>
  <si>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</si>
  <si>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</si>
  <si>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</si>
  <si>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</si>
  <si>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</si>
  <si>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</si>
  <si>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</si>
  <si>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</si>
  <si>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</si>
  <si>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</si>
  <si>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</si>
  <si>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</si>
  <si>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</si>
  <si>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</si>
  <si>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</si>
  <si>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</si>
  <si>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</si>
  <si>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</si>
  <si>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</si>
  <si>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</si>
  <si>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</si>
  <si>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</si>
  <si>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</si>
  <si>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</si>
  <si>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</si>
  <si>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</si>
  <si>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</si>
  <si>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</si>
  <si>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</si>
  <si>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</si>
  <si>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</si>
  <si>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</si>
  <si>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</si>
  <si>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</si>
  <si>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</si>
  <si>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</si>
  <si>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</si>
  <si>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</si>
  <si>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</si>
  <si>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</si>
  <si>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</si>
  <si>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</si>
  <si>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</si>
  <si>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</si>
  <si>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</si>
  <si>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</si>
  <si>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</si>
  <si>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</si>
  <si>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</si>
  <si>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</si>
  <si>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</si>
  <si>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</si>
  <si>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</si>
  <si>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</si>
  <si>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</si>
  <si>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</si>
  <si>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</si>
  <si>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</si>
  <si>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</si>
  <si>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</si>
  <si>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</si>
  <si>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</si>
  <si>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</si>
  <si>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</si>
  <si>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</si>
  <si>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</si>
  <si>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</si>
  <si>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</si>
  <si>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</si>
  <si>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</si>
  <si>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</si>
  <si>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</si>
  <si>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</si>
  <si>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</si>
  <si>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</si>
  <si>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</si>
  <si>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</si>
  <si>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</si>
  <si>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</si>
  <si>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</si>
  <si>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</si>
  <si>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</si>
  <si>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</si>
  <si>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</si>
  <si>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</si>
  <si>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</si>
  <si>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</si>
  <si>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</si>
  <si>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</si>
  <si>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</si>
  <si>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</si>
  <si>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</si>
  <si>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</si>
  <si>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</si>
  <si>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</si>
  <si>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</si>
  <si>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</si>
  <si>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</si>
  <si>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</si>
  <si>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</si>
  <si>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</si>
  <si>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</si>
  <si>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</si>
  <si>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</si>
  <si>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</si>
  <si>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</si>
  <si>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</si>
  <si>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</si>
  <si>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</si>
  <si>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</si>
  <si>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</si>
  <si>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</si>
  <si>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</si>
  <si>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</si>
  <si>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</si>
  <si>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</si>
  <si>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</si>
  <si>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</si>
  <si>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</si>
  <si>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</si>
  <si>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</si>
  <si>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</si>
  <si>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</si>
  <si>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</si>
  <si>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</si>
  <si>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</si>
  <si>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</si>
  <si>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</si>
  <si>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</si>
  <si>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</si>
  <si>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</si>
  <si>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</si>
  <si>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</si>
  <si>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</si>
  <si>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</si>
  <si>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</si>
  <si>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</si>
  <si>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</si>
  <si>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</si>
  <si>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</si>
  <si>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</si>
  <si>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</si>
  <si>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</si>
  <si>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</si>
  <si>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</si>
  <si>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</si>
  <si>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</si>
  <si>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</si>
  <si>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</si>
  <si>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</si>
  <si>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</si>
  <si>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</si>
  <si>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</si>
  <si>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</si>
  <si>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</si>
  <si>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</si>
  <si>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</si>
  <si>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</si>
  <si>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</si>
  <si>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</si>
  <si>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</si>
  <si>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</si>
  <si>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</si>
  <si>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</si>
  <si>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</si>
  <si>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</si>
  <si>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</si>
  <si>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</si>
  <si>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</si>
  <si>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</si>
  <si>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</si>
  <si>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</si>
  <si>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</si>
  <si>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</si>
  <si>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</si>
  <si>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</si>
  <si>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</si>
  <si>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</si>
  <si>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</si>
  <si>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</si>
  <si>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</si>
  <si>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</si>
  <si>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</si>
  <si>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</si>
  <si>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</si>
  <si>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</si>
  <si>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</si>
  <si>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</si>
  <si>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</si>
  <si>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</si>
  <si>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</si>
  <si>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</si>
  <si>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</si>
  <si>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</si>
  <si>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</si>
  <si>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</si>
  <si>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</si>
  <si>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</si>
  <si>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</si>
  <si>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</si>
  <si>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</si>
  <si>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</si>
  <si>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</si>
  <si>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</si>
  <si>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</si>
  <si>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</si>
  <si>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</si>
  <si>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</si>
  <si>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</si>
  <si>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</si>
  <si>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</si>
  <si>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</si>
  <si>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</si>
  <si>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</si>
  <si>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</si>
  <si>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</si>
  <si>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</si>
  <si>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</si>
  <si>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</si>
  <si>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</si>
  <si>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</si>
  <si>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</si>
  <si>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</si>
  <si>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</si>
  <si>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</si>
  <si>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</si>
  <si>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</si>
  <si>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</si>
  <si>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</si>
  <si>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</si>
  <si>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</si>
  <si>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</si>
  <si>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</si>
  <si>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</si>
  <si>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</si>
  <si>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</si>
  <si>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</si>
  <si>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</si>
  <si>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</si>
  <si>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</si>
  <si>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</si>
  <si>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</si>
  <si>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</si>
  <si>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</si>
  <si>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</si>
  <si>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</si>
  <si>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</si>
  <si>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</si>
  <si>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</si>
  <si>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</si>
  <si>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</si>
  <si>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</si>
  <si>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</si>
  <si>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</si>
  <si>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</si>
  <si>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</si>
  <si>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</si>
  <si>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</si>
  <si>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</si>
  <si>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</si>
  <si>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</si>
  <si>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</si>
  <si>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</si>
  <si>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</si>
  <si>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</si>
  <si>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</si>
  <si>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</si>
  <si>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</si>
  <si>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</si>
  <si>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</si>
  <si>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</si>
  <si>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</si>
  <si>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</si>
  <si>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</si>
  <si>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</si>
  <si>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</si>
  <si>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</si>
  <si>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</si>
  <si>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</si>
  <si>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</si>
  <si>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</si>
  <si>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</si>
  <si>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</si>
  <si>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</si>
  <si>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</si>
  <si>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</si>
  <si>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</si>
  <si>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</si>
  <si>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</si>
  <si>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</si>
  <si>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</si>
  <si>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</si>
  <si>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</si>
  <si>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</si>
  <si>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</si>
  <si>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</si>
  <si>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</si>
  <si>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</si>
  <si>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</si>
  <si>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</si>
  <si>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</si>
  <si>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</si>
  <si>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</si>
  <si>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</si>
  <si>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</si>
  <si>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</si>
  <si>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</si>
  <si>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</si>
  <si>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</si>
  <si>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</si>
  <si>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</si>
  <si>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</si>
  <si>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</si>
  <si>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</si>
  <si>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</si>
  <si>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</si>
  <si>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</si>
  <si>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</si>
  <si>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</si>
  <si>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</si>
  <si>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</si>
  <si>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</si>
  <si>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</si>
  <si>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</si>
  <si>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</si>
  <si>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</si>
  <si>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</si>
  <si>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</si>
  <si>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</si>
  <si>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</si>
  <si>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</si>
  <si>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</si>
  <si>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</si>
  <si>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</si>
  <si>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</si>
  <si>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</si>
  <si>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</si>
  <si>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</si>
  <si>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</si>
  <si>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</si>
  <si>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</si>
  <si>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</si>
  <si>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</si>
  <si>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</si>
  <si>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</si>
  <si>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</si>
  <si>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</si>
  <si>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</si>
  <si>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</si>
  <si>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</si>
  <si>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</si>
  <si>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</si>
  <si>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</si>
  <si>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</si>
  <si>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</si>
  <si>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</si>
  <si>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</si>
  <si>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</si>
  <si>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</si>
  <si>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</si>
  <si>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</si>
  <si>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</si>
  <si>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</si>
  <si>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</si>
  <si>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</si>
  <si>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</si>
  <si>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</si>
  <si>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</si>
  <si>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</si>
  <si>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</si>
  <si>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</si>
  <si>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</si>
  <si>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</si>
  <si>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</si>
  <si>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</si>
  <si>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</si>
  <si>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</si>
  <si>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</si>
  <si>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</si>
  <si>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</si>
  <si>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</si>
  <si>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</si>
  <si>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</si>
  <si>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</si>
  <si>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</si>
  <si>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</si>
  <si>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</si>
  <si>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</si>
  <si>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</si>
  <si>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</si>
  <si>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</si>
  <si>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</si>
  <si>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</si>
  <si>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</si>
  <si>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</si>
  <si>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</si>
  <si>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</si>
  <si>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</si>
  <si>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</si>
  <si>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</si>
  <si>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</si>
  <si>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</si>
  <si>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</si>
  <si>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</si>
  <si>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</si>
  <si>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</si>
  <si>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</si>
  <si>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</si>
  <si>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</si>
  <si>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</si>
  <si>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</si>
  <si>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</si>
  <si>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</si>
  <si>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</si>
  <si>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</si>
  <si>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</si>
  <si>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</si>
  <si>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</si>
  <si>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</si>
  <si>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</si>
  <si>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</si>
  <si>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</si>
  <si>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</si>
  <si>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</si>
  <si>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</si>
  <si>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</si>
  <si>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</si>
  <si>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</si>
  <si>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</si>
  <si>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</si>
  <si>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</si>
  <si>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</si>
  <si>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</si>
  <si>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</si>
  <si>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</si>
  <si>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</si>
  <si>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</si>
  <si>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</si>
  <si>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</si>
  <si>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</si>
  <si>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</si>
  <si>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</si>
  <si>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</si>
  <si>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</si>
  <si>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</si>
  <si>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</si>
  <si>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</si>
  <si>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</si>
  <si>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</si>
  <si>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</si>
  <si>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</si>
  <si>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</si>
  <si>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</si>
  <si>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</si>
  <si>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</si>
  <si>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</si>
  <si>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</si>
  <si>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</si>
  <si>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</si>
  <si>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</si>
  <si>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</si>
  <si>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</si>
  <si>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</si>
  <si>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</si>
  <si>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</si>
  <si>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</si>
  <si>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</si>
  <si>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</si>
  <si>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</si>
  <si>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</si>
  <si>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</si>
  <si>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</si>
  <si>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</si>
  <si>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</si>
  <si>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</si>
  <si>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</si>
  <si>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</si>
  <si>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</si>
  <si>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</si>
  <si>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</si>
  <si>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</si>
  <si>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</si>
  <si>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</si>
  <si>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</si>
  <si>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</si>
  <si>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</si>
  <si>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</si>
  <si>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</si>
  <si>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</si>
  <si>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</si>
  <si>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</si>
  <si>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</si>
  <si>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</si>
  <si>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</si>
  <si>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</si>
  <si>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</si>
  <si>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</si>
  <si>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</si>
  <si>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</si>
  <si>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</si>
  <si>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</si>
  <si>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</si>
  <si>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</si>
  <si>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</si>
  <si>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</si>
  <si>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</si>
  <si>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</si>
  <si>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</si>
  <si>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</si>
  <si>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</si>
  <si>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</si>
  <si>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</si>
  <si>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</si>
  <si>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</si>
  <si>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</si>
  <si>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</si>
  <si>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</si>
  <si>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</si>
  <si>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</si>
  <si>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</si>
  <si>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</si>
  <si>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</si>
  <si>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</si>
  <si>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</si>
  <si>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</si>
  <si>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</si>
  <si>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</si>
  <si>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</si>
  <si>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</si>
  <si>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</si>
  <si>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</si>
  <si>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</si>
  <si>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</si>
  <si>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</si>
  <si>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</si>
  <si>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</si>
  <si>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</si>
  <si>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</si>
  <si>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</si>
  <si>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</si>
  <si>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</si>
  <si>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</si>
  <si>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</si>
  <si>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</si>
  <si>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</si>
  <si>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</si>
  <si>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</si>
  <si>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</si>
  <si>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</si>
  <si>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</si>
  <si>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</si>
  <si>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</si>
  <si>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</si>
  <si>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</si>
  <si>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</si>
  <si>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</si>
  <si>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</si>
  <si>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</si>
  <si>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</si>
  <si>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</si>
  <si>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</si>
  <si>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</si>
  <si>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</si>
  <si>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</si>
  <si>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</si>
  <si>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</si>
  <si>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</si>
  <si>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</si>
  <si>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</si>
  <si>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</si>
  <si>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</si>
  <si>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</si>
  <si>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</si>
  <si>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</si>
  <si>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</si>
  <si>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</si>
  <si>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</si>
  <si>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</si>
  <si>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</si>
  <si>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</si>
  <si>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</si>
  <si>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</si>
  <si>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</si>
  <si>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</si>
  <si>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</si>
  <si>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</si>
  <si>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</si>
  <si>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</si>
  <si>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</si>
  <si>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</si>
  <si>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</si>
  <si>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</si>
  <si>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</si>
  <si>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</si>
  <si>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</si>
  <si>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</si>
  <si>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</si>
  <si>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</si>
  <si>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</si>
  <si>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</si>
  <si>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</si>
  <si>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</si>
  <si>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</si>
  <si>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</si>
  <si>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</si>
  <si>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</si>
  <si>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</si>
  <si>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</si>
  <si>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</si>
  <si>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</si>
  <si>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</si>
  <si>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</si>
  <si>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</si>
  <si>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</si>
  <si>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</si>
  <si>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</si>
  <si>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</si>
  <si>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</si>
  <si>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</si>
  <si>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</si>
  <si>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</si>
  <si>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</si>
  <si>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</si>
  <si>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</si>
  <si>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</si>
  <si>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</si>
  <si>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</si>
  <si>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</si>
  <si>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</si>
  <si>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</si>
  <si>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</si>
  <si>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</si>
  <si>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</si>
  <si>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</si>
  <si>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</si>
  <si>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</si>
  <si>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</si>
  <si>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</si>
  <si>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</si>
  <si>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</si>
  <si>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</si>
  <si>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</si>
  <si>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</si>
  <si>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</si>
  <si>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</si>
  <si>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</si>
  <si>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</si>
  <si>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</si>
  <si>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</si>
  <si>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</si>
  <si>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</si>
  <si>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</si>
  <si>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</si>
  <si>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</si>
  <si>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</si>
  <si>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</si>
  <si>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</si>
  <si>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</si>
  <si>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</si>
  <si>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</si>
  <si>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</si>
  <si>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</si>
  <si>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</si>
  <si>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</si>
  <si>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</si>
  <si>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</si>
  <si>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</si>
  <si>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</si>
  <si>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</si>
  <si>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</si>
  <si>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</si>
  <si>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</si>
  <si>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</si>
  <si>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</si>
  <si>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</si>
  <si>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</si>
  <si>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</si>
  <si>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</si>
  <si>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</si>
  <si>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</si>
  <si>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</si>
  <si>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</si>
  <si>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</si>
  <si>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</si>
  <si>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</si>
  <si>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</si>
  <si>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</si>
  <si>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</si>
  <si>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</si>
  <si>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</si>
  <si>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</si>
  <si>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</si>
  <si>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</si>
  <si>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</si>
  <si>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</si>
  <si>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</si>
  <si>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</si>
  <si>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</si>
  <si>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</si>
  <si>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</si>
  <si>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</si>
  <si>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</si>
  <si>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</si>
  <si>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</si>
  <si>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</si>
  <si>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</si>
  <si>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</si>
  <si>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</si>
  <si>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</si>
  <si>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</si>
  <si>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</si>
  <si>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</si>
  <si>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</si>
  <si>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</si>
  <si>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</si>
  <si>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</si>
  <si>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</si>
  <si>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</si>
  <si>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</si>
  <si>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</si>
  <si>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</si>
  <si>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</si>
  <si>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</si>
  <si>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</si>
  <si>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</si>
  <si>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</si>
  <si>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</si>
  <si>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</si>
  <si>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</si>
  <si>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</si>
  <si>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</si>
  <si>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</si>
  <si>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</si>
  <si>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</si>
  <si>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</si>
  <si>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</si>
  <si>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</si>
  <si>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</si>
  <si>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</si>
  <si>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</si>
  <si>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</si>
  <si>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</si>
  <si>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</si>
  <si>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</si>
  <si>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</si>
  <si>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</si>
  <si>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</si>
  <si>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</si>
  <si>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</si>
  <si>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</si>
  <si>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</si>
  <si>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</si>
  <si>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</si>
  <si>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</si>
  <si>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</si>
  <si>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</si>
  <si>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</si>
  <si>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</si>
  <si>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</si>
  <si>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</si>
  <si>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</si>
  <si>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</si>
  <si>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</si>
  <si>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</si>
  <si>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</si>
  <si>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</si>
  <si>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</si>
  <si>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</si>
  <si>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</si>
  <si>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</si>
  <si>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</si>
  <si>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</si>
  <si>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</si>
  <si>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</si>
  <si>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</si>
  <si>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</si>
  <si>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</si>
  <si>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</si>
  <si>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</si>
  <si>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</si>
  <si>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</si>
  <si>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</si>
  <si>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</si>
  <si>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</si>
  <si>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</si>
  <si>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</si>
  <si>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</si>
  <si>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</si>
  <si>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</si>
  <si>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</si>
  <si>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</si>
  <si>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</si>
  <si>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</si>
  <si>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</si>
  <si>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</si>
  <si>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</si>
  <si>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</si>
  <si>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</si>
  <si>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</si>
  <si>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</si>
  <si>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</si>
  <si>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</si>
  <si>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</si>
  <si>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</si>
  <si>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</si>
  <si>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</si>
  <si>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</si>
  <si>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</si>
  <si>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</si>
  <si>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</si>
  <si>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</si>
  <si>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</si>
  <si>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</si>
  <si>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</si>
  <si>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</si>
  <si>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</si>
  <si>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</si>
  <si>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</si>
  <si>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</si>
  <si>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</si>
  <si>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</si>
  <si>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</si>
  <si>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</si>
  <si>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</si>
  <si>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</si>
  <si>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</si>
  <si>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</si>
  <si>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</si>
  <si>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</si>
  <si>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</si>
  <si>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</si>
  <si>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</si>
  <si>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</si>
  <si>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</si>
  <si>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</si>
  <si>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</si>
  <si>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</si>
  <si>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</si>
  <si>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</si>
  <si>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</si>
  <si>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</si>
  <si>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</si>
  <si>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</si>
  <si>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</si>
  <si>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</si>
  <si>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</si>
  <si>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</si>
  <si>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</si>
  <si>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</si>
  <si>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</si>
  <si>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</si>
  <si>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</si>
  <si>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</si>
  <si>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</si>
  <si>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</si>
  <si>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</si>
  <si>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</si>
  <si>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</si>
  <si>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</si>
  <si>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</si>
  <si>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</si>
  <si>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</si>
  <si>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</si>
  <si>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</si>
  <si>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</si>
  <si>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</si>
  <si>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</si>
  <si>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</si>
  <si>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</si>
  <si>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</si>
  <si>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</si>
  <si>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</si>
  <si>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</si>
  <si>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</si>
  <si>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</si>
  <si>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</si>
  <si>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</si>
  <si>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</si>
  <si>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</si>
  <si>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</si>
  <si>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</si>
  <si>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</si>
  <si>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</si>
  <si>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</si>
  <si>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</si>
  <si>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</si>
  <si>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</si>
  <si>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</si>
  <si>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</si>
  <si>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</si>
  <si>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</si>
  <si>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</si>
  <si>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</si>
  <si>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</si>
  <si>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</si>
  <si>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</si>
  <si>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</si>
  <si>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</si>
  <si>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</si>
  <si>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</si>
  <si>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</si>
  <si>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</si>
  <si>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</si>
  <si>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</si>
  <si>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</si>
  <si>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</si>
  <si>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</si>
  <si>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</si>
  <si>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</si>
  <si>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</si>
  <si>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</si>
  <si>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</si>
  <si>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</si>
  <si>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</si>
  <si>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</si>
  <si>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</si>
  <si>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</si>
  <si>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</si>
  <si>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</si>
  <si>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</si>
  <si>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</si>
  <si>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</si>
  <si>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</si>
  <si>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</si>
  <si>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</si>
  <si>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</si>
  <si>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</si>
  <si>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</si>
  <si>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</si>
  <si>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</si>
  <si>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</si>
  <si>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</si>
  <si>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</si>
  <si>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</si>
  <si>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</si>
  <si>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</si>
  <si>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</si>
  <si>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</si>
  <si>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</si>
  <si>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</si>
  <si>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</si>
  <si>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</si>
  <si>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</si>
  <si>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</si>
  <si>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</si>
  <si>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</si>
  <si>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</si>
  <si>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</si>
  <si>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</si>
  <si>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</si>
  <si>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</si>
  <si>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</si>
  <si>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</si>
  <si>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</si>
  <si>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</si>
  <si>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</si>
  <si>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</si>
  <si>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</si>
  <si>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</si>
  <si>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</si>
  <si>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</si>
  <si>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</si>
  <si>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</si>
  <si>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</si>
  <si>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</si>
  <si>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</si>
  <si>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</si>
  <si>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</si>
  <si>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</si>
  <si>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</si>
  <si>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</si>
  <si>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</si>
  <si>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</si>
  <si>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</si>
  <si>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</si>
  <si>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</si>
  <si>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</si>
  <si>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</si>
  <si>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</si>
  <si>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</si>
  <si>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</si>
  <si>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</si>
  <si>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</si>
  <si>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</si>
  <si>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</si>
  <si>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</si>
  <si>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</si>
  <si>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</si>
  <si>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</si>
  <si>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</si>
  <si>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</si>
  <si>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</si>
  <si>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</si>
  <si>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</si>
  <si>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</si>
  <si>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</si>
  <si>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</si>
  <si>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</si>
  <si>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</si>
  <si>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</si>
  <si>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</si>
  <si>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</si>
  <si>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</si>
  <si>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</si>
  <si>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</si>
  <si>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</si>
  <si>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</si>
  <si>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</si>
  <si>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</si>
  <si>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</si>
  <si>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</si>
  <si>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</si>
  <si>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</si>
  <si>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</si>
  <si>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</si>
  <si>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</si>
  <si>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</si>
  <si>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</si>
  <si>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</si>
  <si>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</si>
  <si>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</si>
  <si>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</si>
  <si>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</si>
  <si>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</si>
  <si>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</si>
  <si>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</si>
  <si>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</si>
  <si>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</si>
  <si>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</si>
  <si>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</si>
  <si>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</si>
  <si>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</si>
  <si>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</si>
  <si>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</si>
  <si>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</si>
  <si>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</si>
  <si>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</si>
  <si>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</si>
  <si>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</si>
  <si>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</si>
  <si>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</si>
  <si>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</si>
  <si>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</si>
  <si>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</si>
  <si>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</si>
  <si>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</si>
  <si>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</si>
  <si>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</si>
  <si>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</si>
  <si>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</si>
  <si>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</si>
  <si>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</si>
  <si>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</si>
  <si>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</si>
  <si>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</si>
  <si>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</si>
  <si>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</si>
  <si>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</si>
  <si>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</si>
  <si>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</si>
  <si>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</si>
  <si>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</si>
  <si>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</si>
  <si>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</si>
  <si>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</si>
  <si>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</si>
  <si>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</si>
  <si>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</si>
  <si>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</si>
  <si>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</si>
  <si>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</si>
  <si>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</si>
  <si>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</si>
  <si>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</si>
  <si>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</si>
  <si>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</si>
  <si>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</si>
  <si>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</si>
  <si>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</si>
  <si>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</si>
  <si>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</si>
  <si>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</si>
  <si>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</si>
  <si>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</si>
  <si>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</si>
  <si>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</si>
  <si>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</si>
  <si>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</si>
  <si>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</si>
  <si>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</si>
  <si>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</si>
  <si>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</si>
  <si>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</si>
  <si>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</si>
  <si>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</si>
  <si>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</si>
  <si>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</si>
  <si>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</si>
  <si>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</si>
  <si>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</si>
  <si>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</si>
  <si>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</si>
  <si>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</si>
  <si>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</si>
  <si>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</si>
  <si>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</si>
  <si>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</si>
  <si>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</si>
  <si>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</si>
  <si>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</si>
  <si>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</si>
  <si>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</si>
  <si>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</si>
  <si>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</si>
  <si>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</si>
  <si>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</si>
  <si>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</si>
  <si>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</si>
  <si>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</si>
  <si>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</si>
  <si>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</si>
  <si>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</si>
  <si>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</si>
  <si>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</si>
  <si>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</si>
  <si>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</si>
  <si>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</si>
  <si>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</si>
  <si>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</si>
  <si>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</si>
  <si>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</si>
  <si>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</si>
  <si>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</si>
  <si>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</si>
  <si>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</si>
  <si>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</si>
  <si>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</si>
  <si>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</si>
  <si>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</si>
  <si>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</si>
  <si>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</si>
  <si>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</si>
  <si>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</si>
  <si>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</si>
  <si>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</si>
  <si>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</si>
  <si>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</si>
  <si>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</si>
  <si>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</si>
  <si>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</si>
  <si>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</si>
  <si>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</si>
  <si>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</si>
  <si>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</si>
  <si>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</si>
  <si>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</si>
  <si>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</si>
  <si>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</si>
  <si>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</si>
  <si>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</si>
  <si>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</si>
  <si>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</si>
  <si>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</si>
  <si>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</si>
  <si>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</si>
  <si>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</si>
  <si>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</si>
  <si>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</si>
  <si>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</si>
  <si>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</si>
  <si>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</si>
  <si>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</si>
  <si>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</si>
  <si>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</si>
  <si>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</si>
  <si>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</si>
  <si>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</si>
  <si>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</si>
  <si>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</si>
  <si>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</si>
  <si>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</si>
  <si>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</si>
  <si>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</si>
  <si>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</si>
  <si>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</si>
  <si>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</si>
  <si>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</si>
  <si>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</si>
  <si>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</si>
  <si>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</si>
  <si>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</si>
  <si>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</si>
  <si>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</si>
  <si>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</si>
  <si>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</si>
  <si>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</si>
  <si>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</si>
  <si>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</si>
  <si>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</si>
  <si>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</si>
  <si>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</si>
  <si>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</si>
  <si>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</si>
  <si>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</si>
  <si>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</si>
  <si>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</si>
  <si>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</si>
  <si>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</si>
  <si>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</si>
  <si>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</si>
  <si>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</si>
  <si>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</si>
  <si>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</si>
  <si>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</si>
  <si>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</si>
  <si>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</si>
  <si>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</si>
  <si>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</si>
  <si>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</si>
  <si>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</si>
  <si>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</si>
  <si>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</si>
  <si>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</si>
  <si>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</si>
  <si>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</si>
  <si>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</si>
  <si>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</si>
  <si>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</si>
  <si>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</si>
  <si>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</si>
  <si>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</si>
  <si>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</si>
  <si>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</si>
  <si>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</si>
  <si>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</si>
  <si>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</si>
  <si>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</si>
  <si>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</si>
  <si>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</si>
  <si>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</si>
  <si>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</si>
  <si>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</si>
  <si>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</si>
  <si>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</si>
  <si>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</si>
  <si>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</si>
  <si>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</si>
  <si>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</si>
  <si>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</si>
  <si>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</si>
  <si>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</si>
  <si>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</si>
  <si>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</si>
  <si>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</si>
  <si>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</si>
  <si>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</si>
  <si>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</si>
  <si>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</si>
  <si>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</si>
  <si>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</si>
  <si>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</si>
  <si>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</si>
  <si>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</si>
  <si>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</si>
  <si>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</si>
  <si>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</si>
  <si>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</si>
  <si>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</si>
  <si>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</si>
  <si>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</si>
  <si>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</si>
  <si>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</si>
  <si>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</si>
  <si>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</si>
  <si>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</si>
  <si>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</si>
  <si>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</si>
  <si>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</si>
  <si>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</si>
  <si>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</si>
  <si>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</si>
  <si>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</si>
  <si>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</si>
  <si>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</si>
  <si>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</si>
  <si>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</si>
  <si>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</si>
  <si>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</si>
  <si>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</si>
  <si>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</si>
  <si>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</si>
  <si>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</si>
  <si>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</si>
  <si>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</si>
  <si>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</si>
  <si>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</si>
  <si>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</si>
  <si>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</si>
  <si>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</si>
  <si>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</si>
  <si>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</si>
  <si>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</si>
  <si>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</si>
  <si>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</si>
  <si>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</si>
  <si>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</si>
  <si>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</si>
  <si>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</si>
  <si>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</si>
  <si>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</si>
  <si>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</si>
  <si>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</si>
  <si>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</si>
  <si>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</si>
  <si>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</si>
  <si>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</si>
  <si>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</si>
  <si>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</si>
  <si>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</si>
  <si>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</si>
  <si>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</si>
  <si>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</si>
  <si>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</si>
  <si>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</si>
  <si>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</si>
  <si>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</si>
  <si>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</si>
  <si>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</si>
  <si>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</si>
  <si>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</si>
  <si>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</si>
  <si>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</si>
  <si>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</si>
  <si>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</si>
  <si>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</si>
  <si>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</si>
  <si>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</si>
  <si>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</si>
  <si>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</si>
  <si>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</si>
  <si>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</si>
  <si>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</si>
  <si>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</si>
  <si>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</si>
  <si>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</si>
  <si>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</si>
  <si>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</si>
  <si>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</si>
  <si>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</si>
  <si>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</si>
  <si>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</si>
  <si>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</si>
  <si>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</si>
  <si>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</si>
  <si>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</si>
  <si>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</si>
  <si>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</si>
  <si>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</si>
  <si>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</si>
  <si>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</si>
  <si>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</si>
  <si>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</si>
  <si>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</si>
  <si>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</si>
  <si>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</si>
  <si>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</si>
  <si>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</si>
  <si>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</si>
  <si>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</si>
  <si>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</si>
  <si>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</si>
  <si>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</si>
  <si>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</si>
  <si>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</si>
  <si>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</si>
  <si>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</si>
  <si>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</si>
  <si>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</si>
  <si>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</si>
  <si>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</si>
  <si>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</si>
  <si>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</si>
  <si>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</si>
  <si>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</si>
  <si>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</si>
  <si>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</si>
  <si>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</si>
  <si>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</si>
  <si>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</si>
  <si>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</si>
  <si>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</si>
  <si>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</si>
  <si>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</si>
  <si>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</si>
  <si>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</si>
  <si>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</si>
  <si>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</si>
  <si>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</si>
  <si>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</si>
  <si>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</si>
  <si>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</si>
  <si>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</si>
  <si>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</si>
  <si>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</si>
  <si>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</si>
  <si>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</si>
  <si>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</si>
  <si>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</si>
  <si>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</si>
  <si>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</si>
  <si>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</si>
  <si>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</si>
  <si>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</si>
  <si>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</si>
  <si>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</si>
  <si>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</si>
  <si>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</si>
  <si>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</si>
  <si>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</si>
  <si>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</si>
  <si>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</si>
  <si>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</si>
  <si>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</si>
  <si>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</si>
  <si>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</si>
  <si>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</si>
  <si>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</si>
  <si>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</si>
  <si>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</si>
  <si>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</si>
  <si>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</si>
  <si>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</si>
  <si>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</si>
  <si>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</si>
  <si>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</si>
  <si>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</si>
  <si>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</si>
  <si>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</si>
  <si>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</si>
  <si>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</si>
  <si>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</si>
  <si>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</si>
  <si>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</si>
  <si>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</si>
  <si>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</si>
  <si>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</si>
  <si>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</si>
  <si>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</si>
  <si>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</si>
  <si>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</si>
  <si>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</si>
  <si>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</si>
  <si>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</si>
  <si>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</si>
  <si>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</si>
  <si>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</si>
  <si>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</si>
  <si>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</si>
  <si>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</si>
  <si>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</si>
  <si>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</si>
  <si>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</si>
  <si>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</si>
  <si>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</si>
  <si>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</si>
  <si>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</si>
  <si>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</si>
  <si>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</si>
  <si>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</si>
  <si>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</si>
  <si>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</si>
  <si>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</si>
  <si>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</si>
  <si>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</si>
  <si>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</si>
  <si>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</si>
  <si>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</si>
  <si>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</si>
  <si>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</si>
  <si>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</si>
  <si>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</si>
  <si>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</si>
  <si>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</si>
  <si>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</si>
  <si>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</si>
  <si>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</si>
  <si>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</si>
  <si>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</si>
  <si>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</si>
  <si>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</si>
  <si>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</si>
  <si>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</si>
  <si>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</si>
  <si>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</si>
  <si>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</si>
  <si>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</si>
  <si>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</si>
  <si>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</si>
  <si>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</si>
  <si>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</si>
  <si>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</si>
  <si>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</si>
  <si>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</si>
  <si>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</si>
  <si>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</si>
  <si>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</si>
  <si>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</si>
  <si>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</si>
  <si>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</si>
  <si>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</si>
  <si>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</si>
  <si>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</si>
  <si>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</si>
  <si>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</si>
  <si>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</si>
  <si>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</si>
  <si>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</si>
  <si>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</si>
  <si>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</si>
  <si>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</si>
  <si>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</si>
  <si>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</si>
  <si>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</si>
  <si>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</si>
  <si>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</si>
  <si>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</si>
  <si>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</si>
  <si>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</si>
  <si>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</si>
  <si>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</si>
  <si>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</si>
  <si>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</si>
  <si>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</si>
  <si>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</si>
  <si>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</si>
  <si>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</si>
  <si>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</si>
  <si>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</si>
  <si>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</si>
  <si>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</si>
  <si>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</si>
  <si>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</si>
  <si>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</si>
  <si>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</si>
  <si>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</si>
  <si>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</si>
  <si>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</si>
  <si>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</si>
  <si>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</si>
  <si>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</si>
  <si>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</si>
  <si>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</si>
  <si>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</si>
  <si>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</si>
  <si>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</si>
  <si>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</si>
  <si>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</si>
  <si>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</si>
  <si>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</si>
  <si>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</si>
  <si>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</si>
  <si>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</si>
  <si>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</si>
  <si>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</si>
  <si>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</si>
  <si>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</si>
  <si>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</si>
  <si>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</si>
  <si>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</si>
  <si>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</si>
  <si>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</si>
  <si>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</si>
  <si>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</si>
  <si>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</si>
  <si>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</si>
  <si>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</si>
  <si>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</si>
  <si>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</si>
  <si>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</si>
  <si>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</si>
  <si>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</si>
  <si>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</si>
  <si>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</si>
  <si>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</si>
  <si>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</si>
  <si>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</si>
  <si>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</si>
  <si>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</si>
  <si>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</si>
  <si>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</si>
  <si>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</si>
  <si>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</si>
  <si>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</si>
  <si>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</si>
  <si>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</si>
  <si>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</si>
  <si>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</si>
  <si>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</si>
  <si>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</si>
  <si>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</si>
  <si>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</si>
  <si>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</si>
  <si>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</si>
  <si>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</si>
  <si>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</si>
  <si>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</si>
  <si>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</si>
  <si>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</si>
  <si>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</si>
  <si>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</si>
  <si>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</si>
  <si>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</si>
  <si>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</si>
  <si>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</si>
  <si>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</si>
  <si>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</si>
  <si>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</si>
  <si>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</si>
  <si>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</si>
  <si>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</si>
  <si>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</si>
  <si>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</si>
  <si>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</si>
  <si>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</si>
  <si>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</si>
  <si>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</si>
  <si>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</si>
  <si>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</si>
  <si>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</si>
  <si>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</si>
  <si>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</si>
  <si>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</si>
  <si>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</si>
  <si>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</si>
  <si>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</si>
  <si>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</si>
  <si>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</si>
  <si>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</si>
  <si>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</si>
  <si>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</si>
  <si>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</si>
  <si>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</si>
  <si>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</si>
  <si>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</si>
  <si>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</si>
  <si>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</si>
  <si>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</si>
  <si>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</si>
  <si>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</si>
  <si>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</si>
  <si>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</si>
  <si>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</si>
  <si>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</si>
  <si>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</si>
  <si>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</si>
  <si>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</si>
  <si>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</si>
  <si>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</si>
  <si>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</si>
  <si>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</si>
  <si>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</si>
  <si>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</si>
  <si>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</si>
  <si>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</si>
  <si>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</si>
  <si>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</si>
  <si>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</si>
  <si>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</si>
  <si>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</si>
  <si>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</si>
  <si>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</si>
  <si>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</si>
  <si>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</si>
  <si>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</si>
  <si>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</si>
  <si>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</si>
  <si>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</si>
  <si>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</si>
  <si>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</si>
  <si>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</si>
  <si>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</si>
  <si>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</si>
  <si>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</si>
  <si>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</si>
  <si>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</si>
  <si>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</si>
  <si>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</si>
  <si>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</si>
  <si>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</si>
  <si>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</si>
  <si>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</si>
  <si>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</si>
  <si>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</si>
  <si>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</si>
  <si>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</si>
  <si>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</si>
  <si>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</si>
  <si>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</si>
  <si>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</si>
  <si>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</si>
  <si>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</si>
  <si>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</si>
  <si>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</si>
  <si>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</si>
  <si>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</si>
  <si>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</si>
  <si>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</si>
  <si>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</si>
  <si>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</si>
  <si>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</si>
  <si>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</si>
  <si>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</si>
  <si>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</si>
  <si>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</si>
  <si>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</si>
  <si>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</si>
  <si>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</si>
  <si>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</si>
  <si>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</si>
  <si>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</si>
  <si>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</si>
  <si>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</si>
  <si>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</si>
  <si>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</si>
  <si>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</si>
  <si>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</si>
  <si>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</si>
  <si>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</si>
  <si>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</si>
  <si>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</si>
  <si>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</si>
  <si>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</si>
  <si>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</si>
  <si>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</si>
  <si>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</si>
  <si>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</si>
  <si>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</si>
  <si>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</si>
  <si>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</si>
  <si>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</si>
  <si>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</si>
  <si>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</si>
  <si>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</si>
  <si>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</si>
  <si>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</si>
  <si>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</si>
  <si>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</si>
  <si>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</si>
  <si>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</si>
  <si>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</si>
  <si>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</si>
  <si>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</si>
  <si>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</si>
  <si>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</si>
  <si>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</si>
  <si>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</si>
  <si>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</si>
  <si>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</si>
  <si>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</si>
  <si>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</si>
  <si>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</si>
  <si>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</si>
  <si>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</si>
  <si>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</si>
  <si>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</si>
  <si>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</si>
  <si>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</si>
  <si>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</si>
  <si>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</si>
  <si>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</si>
  <si>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</si>
  <si>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</si>
  <si>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</si>
  <si>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</si>
  <si>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</si>
  <si>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</si>
  <si>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</si>
  <si>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</si>
  <si>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</si>
  <si>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</si>
  <si>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</si>
  <si>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</si>
  <si>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</si>
  <si>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</si>
  <si>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</si>
  <si>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</si>
  <si>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</si>
  <si>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</si>
  <si>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</si>
  <si>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</si>
  <si>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</si>
  <si>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</si>
  <si>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</si>
  <si>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</si>
  <si>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</si>
  <si>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</si>
  <si>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</si>
  <si>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</si>
  <si>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</si>
  <si>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</si>
  <si>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</si>
  <si>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</si>
  <si>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</si>
  <si>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</si>
  <si>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</si>
  <si>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</si>
  <si>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</si>
  <si>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</si>
  <si>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</si>
  <si>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</si>
  <si>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</si>
  <si>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</si>
  <si>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</si>
  <si>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</si>
  <si>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</si>
  <si>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</si>
  <si>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</si>
  <si>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</si>
  <si>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</si>
  <si>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</si>
  <si>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</si>
  <si>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</si>
  <si>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</si>
  <si>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</si>
  <si>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</si>
  <si>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</si>
  <si>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</si>
  <si>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</si>
  <si>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</si>
  <si>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</si>
  <si>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</si>
  <si>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</si>
  <si>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</si>
  <si>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</si>
  <si>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</si>
  <si>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</si>
  <si>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</si>
  <si>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</si>
  <si>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</si>
  <si>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</si>
  <si>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</si>
  <si>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</si>
  <si>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</si>
  <si>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</si>
  <si>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</si>
  <si>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</si>
  <si>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</si>
  <si>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</si>
  <si>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</si>
  <si>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</si>
  <si>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</si>
  <si>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</si>
  <si>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</si>
  <si>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</si>
  <si>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</si>
  <si>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</si>
  <si>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</si>
  <si>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</si>
  <si>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</si>
  <si>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</si>
  <si>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</si>
  <si>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</si>
  <si>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</si>
  <si>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</si>
  <si>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</si>
  <si>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</si>
  <si>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</si>
  <si>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</si>
  <si>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</si>
  <si>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</si>
  <si>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</si>
  <si>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</si>
  <si>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</si>
  <si>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</si>
  <si>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</si>
  <si>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</si>
  <si>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</si>
  <si>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</si>
  <si>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</si>
  <si>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</si>
  <si>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</si>
  <si>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</si>
  <si>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</si>
  <si>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</si>
  <si>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</si>
  <si>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</si>
  <si>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</si>
  <si>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</si>
  <si>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</si>
  <si>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</si>
  <si>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</si>
  <si>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</si>
  <si>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</si>
  <si>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</si>
  <si>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</si>
  <si>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</si>
  <si>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</si>
  <si>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</si>
  <si>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</si>
  <si>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</si>
  <si>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</si>
  <si>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</si>
  <si>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</si>
  <si>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</si>
  <si>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</si>
  <si>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</si>
  <si>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</si>
  <si>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</si>
  <si>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</si>
  <si>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</si>
  <si>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</si>
  <si>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</si>
  <si>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</si>
  <si>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</si>
  <si>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</si>
  <si>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</si>
  <si>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</si>
  <si>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</si>
  <si>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</si>
  <si>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</si>
  <si>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</si>
  <si>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</si>
  <si>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</si>
  <si>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</si>
  <si>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</si>
  <si>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</si>
  <si>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</si>
  <si>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</si>
  <si>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</si>
  <si>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</si>
  <si>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</si>
  <si>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</si>
  <si>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</si>
  <si>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</si>
  <si>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</si>
  <si>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</si>
  <si>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</si>
  <si>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</si>
  <si>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</si>
  <si>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</si>
  <si>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</si>
  <si>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</si>
  <si>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</si>
  <si>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</si>
  <si>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</si>
  <si>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</si>
  <si>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</si>
  <si>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</si>
  <si>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</si>
  <si>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</si>
  <si>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</si>
  <si>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</si>
  <si>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</si>
  <si>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</si>
  <si>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</si>
  <si>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</si>
  <si>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</si>
  <si>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</si>
  <si>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</si>
  <si>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</si>
  <si>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</si>
  <si>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</si>
  <si>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</si>
  <si>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</si>
  <si>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</si>
  <si>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</si>
  <si>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</si>
  <si>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</si>
  <si>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</si>
  <si>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</si>
  <si>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</si>
  <si>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</si>
  <si>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</si>
  <si>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</si>
  <si>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</si>
  <si>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</si>
  <si>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</si>
  <si>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</si>
  <si>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</si>
  <si>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</si>
  <si>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</si>
  <si>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</si>
  <si>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</si>
  <si>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</si>
  <si>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</si>
  <si>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</si>
  <si>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</si>
  <si>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</si>
  <si>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</si>
  <si>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</si>
  <si>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</si>
  <si>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</si>
  <si>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</si>
  <si>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</si>
  <si>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</si>
  <si>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</si>
  <si>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</si>
  <si>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</si>
  <si>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</si>
  <si>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</si>
  <si>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</si>
  <si>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</si>
  <si>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</si>
  <si>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</si>
  <si>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</si>
  <si>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</si>
  <si>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</si>
  <si>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</si>
  <si>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</si>
  <si>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</si>
  <si>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</si>
  <si>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</si>
  <si>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</si>
  <si>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</si>
  <si>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</si>
  <si>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</si>
  <si>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</si>
  <si>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</si>
  <si>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</si>
  <si>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</si>
  <si>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</si>
  <si>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</si>
  <si>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</si>
  <si>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</si>
  <si>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</si>
  <si>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</si>
  <si>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</si>
  <si>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</si>
  <si>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</si>
  <si>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</si>
  <si>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</si>
  <si>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</si>
  <si>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</si>
  <si>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</si>
  <si>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</si>
  <si>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</si>
  <si>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</si>
  <si>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</si>
  <si>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</si>
  <si>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</si>
  <si>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</si>
  <si>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</si>
  <si>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</si>
  <si>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</si>
  <si>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</si>
  <si>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</si>
  <si>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</si>
  <si>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</si>
  <si>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</si>
  <si>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</si>
  <si>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</si>
  <si>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</si>
  <si>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</si>
  <si>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</si>
  <si>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</si>
  <si>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</si>
  <si>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</si>
  <si>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</si>
  <si>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</si>
  <si>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</si>
  <si>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</si>
  <si>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</si>
  <si>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</si>
  <si>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</si>
  <si>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</si>
  <si>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</si>
  <si>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</si>
  <si>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</si>
  <si>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</si>
  <si>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</si>
  <si>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</si>
  <si>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</si>
  <si>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</si>
  <si>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</si>
  <si>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</si>
  <si>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</si>
  <si>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</si>
  <si>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</si>
  <si>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</si>
  <si>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</si>
  <si>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</si>
  <si>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</si>
  <si>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</si>
  <si>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</si>
  <si>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</si>
  <si>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</si>
  <si>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</si>
  <si>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</si>
  <si>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</si>
  <si>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</si>
  <si>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</si>
  <si>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</si>
  <si>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</si>
  <si>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</si>
  <si>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</si>
  <si>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</si>
  <si>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</si>
  <si>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</si>
  <si>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</si>
  <si>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</si>
  <si>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</si>
  <si>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</si>
  <si>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</si>
  <si>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</si>
  <si>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</si>
  <si>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</si>
  <si>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</si>
  <si>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</si>
  <si>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</si>
  <si>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</si>
  <si>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</si>
  <si>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</si>
  <si>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</si>
  <si>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</si>
  <si>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</si>
  <si>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</si>
  <si>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</si>
  <si>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</si>
  <si>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</si>
  <si>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</si>
  <si>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</si>
  <si>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</si>
  <si>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</si>
  <si>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</si>
  <si>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</si>
  <si>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</si>
  <si>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</si>
  <si>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</si>
  <si>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</si>
  <si>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</si>
  <si>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</si>
  <si>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</si>
  <si>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</si>
  <si>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</si>
  <si>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</si>
  <si>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</si>
  <si>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</si>
  <si>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</si>
  <si>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</si>
  <si>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</si>
  <si>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</si>
  <si>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</si>
  <si>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</si>
  <si>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</si>
  <si>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</si>
  <si>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</si>
  <si>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</si>
  <si>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</si>
  <si>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</si>
  <si>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</si>
  <si>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</si>
  <si>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</si>
  <si>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</si>
  <si>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</si>
  <si>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</si>
  <si>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</si>
  <si>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</si>
  <si>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</si>
  <si>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</si>
  <si>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</si>
  <si>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</si>
  <si>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</si>
  <si>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</si>
  <si>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</si>
  <si>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</si>
  <si>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</si>
  <si>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</si>
  <si>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</si>
  <si>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</si>
  <si>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</si>
  <si>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</si>
  <si>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</si>
  <si>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</si>
  <si>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</si>
  <si>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</si>
  <si>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</si>
  <si>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</si>
  <si>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</si>
  <si>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</si>
  <si>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</si>
  <si>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</si>
  <si>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</si>
  <si>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</si>
  <si>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</si>
  <si>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</si>
  <si>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</si>
  <si>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</si>
  <si>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</si>
  <si>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</si>
  <si>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</si>
  <si>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</si>
  <si>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</si>
  <si>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</si>
  <si>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</si>
  <si>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</si>
  <si>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</si>
  <si>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</si>
  <si>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</si>
  <si>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</si>
  <si>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</si>
  <si>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</si>
  <si>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</si>
  <si>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</si>
  <si>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</si>
  <si>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</si>
  <si>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</si>
  <si>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</si>
  <si>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</si>
  <si>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</si>
  <si>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</si>
  <si>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</si>
  <si>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</si>
  <si>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</si>
  <si>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</si>
  <si>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</si>
  <si>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</si>
  <si>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</si>
  <si>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</si>
  <si>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</si>
  <si>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</si>
  <si>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</si>
  <si>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</si>
  <si>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</si>
  <si>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</si>
  <si>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</si>
  <si>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</si>
  <si>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</si>
  <si>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</si>
  <si>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</si>
  <si>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</si>
  <si>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</si>
  <si>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</si>
  <si>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</si>
  <si>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</si>
  <si>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</si>
  <si>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</si>
  <si>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</si>
  <si>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</si>
  <si>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</si>
  <si>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</si>
  <si>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</si>
  <si>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</si>
  <si>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</si>
  <si>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</si>
  <si>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</si>
  <si>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</si>
  <si>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</si>
  <si>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</si>
  <si>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</si>
  <si>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</si>
  <si>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</si>
  <si>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</si>
  <si>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</si>
  <si>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</si>
  <si>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</si>
  <si>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</si>
  <si>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</si>
  <si>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</si>
  <si>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</si>
  <si>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</si>
  <si>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</si>
  <si>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</si>
  <si>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</si>
  <si>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</si>
  <si>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</si>
  <si>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</si>
  <si>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</si>
  <si>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</si>
  <si>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</si>
  <si>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</si>
  <si>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</si>
  <si>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</si>
  <si>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</si>
  <si>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</si>
  <si>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</si>
  <si>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</si>
  <si>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</si>
  <si>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</si>
  <si>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</si>
  <si>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</si>
  <si>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</si>
  <si>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</si>
  <si>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</si>
  <si>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</si>
  <si>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</si>
  <si>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</si>
  <si>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</si>
  <si>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</si>
  <si>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</si>
  <si>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</si>
  <si>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</si>
  <si>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</si>
  <si>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</si>
  <si>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</si>
  <si>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</si>
  <si>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</si>
  <si>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</si>
  <si>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</si>
  <si>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</si>
  <si>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</si>
  <si>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</si>
  <si>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</si>
  <si>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</si>
  <si>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</si>
  <si>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</si>
  <si>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</si>
  <si>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</si>
  <si>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</si>
  <si>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</si>
  <si>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</si>
  <si>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</si>
  <si>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</si>
  <si>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</si>
  <si>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</si>
  <si>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</si>
  <si>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</si>
  <si>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</si>
  <si>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</si>
  <si>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</si>
  <si>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</si>
  <si>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</si>
  <si>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</si>
  <si>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</si>
  <si>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</si>
  <si>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</si>
  <si>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</si>
  <si>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</si>
  <si>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</si>
  <si>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</si>
  <si>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</si>
  <si>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</si>
  <si>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</si>
  <si>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</si>
  <si>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</si>
  <si>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</si>
  <si>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</si>
  <si>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</si>
  <si>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</si>
  <si>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</si>
  <si>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</si>
  <si>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</si>
  <si>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</si>
  <si>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</si>
  <si>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</si>
  <si>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</si>
  <si>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</si>
  <si>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</si>
  <si>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</si>
  <si>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</si>
  <si>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</si>
  <si>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</si>
  <si>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</si>
  <si>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</si>
  <si>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</si>
  <si>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</si>
  <si>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</si>
  <si>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</si>
  <si>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</si>
  <si>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</si>
  <si>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</si>
  <si>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</si>
  <si>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</si>
  <si>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</si>
  <si>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</si>
  <si>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</si>
  <si>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</si>
  <si>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</si>
  <si>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</si>
  <si>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</si>
  <si>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</si>
  <si>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</si>
  <si>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</si>
  <si>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</si>
  <si>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</si>
  <si>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</si>
  <si>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</si>
  <si>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</si>
  <si>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</si>
  <si>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</si>
  <si>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</si>
  <si>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</si>
  <si>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</si>
  <si>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</si>
  <si>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</si>
  <si>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</si>
  <si>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</si>
  <si>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</si>
  <si>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</si>
  <si>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</si>
  <si>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</si>
  <si>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</si>
  <si>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</si>
  <si>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</si>
  <si>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</si>
  <si>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</si>
  <si>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</si>
  <si>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</si>
  <si>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</si>
  <si>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</si>
  <si>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</si>
  <si>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</si>
  <si>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</si>
  <si>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</si>
  <si>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</si>
  <si>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</si>
  <si>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</si>
  <si>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</si>
  <si>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</si>
  <si>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</si>
  <si>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</si>
  <si>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</si>
  <si>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</si>
  <si>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</si>
  <si>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</si>
  <si>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</si>
  <si>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</si>
  <si>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</si>
  <si>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</si>
  <si>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</si>
  <si>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</si>
  <si>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</si>
  <si>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</si>
  <si>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</si>
  <si>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</si>
  <si>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</si>
  <si>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</si>
  <si>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</si>
  <si>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</si>
  <si>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</si>
  <si>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</si>
  <si>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</si>
  <si>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</si>
  <si>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</si>
  <si>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</si>
  <si>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</si>
  <si>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</si>
  <si>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</si>
  <si>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</si>
  <si>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</si>
  <si>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</si>
  <si>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</si>
  <si>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</si>
  <si>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</si>
  <si>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</si>
  <si>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</si>
  <si>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</si>
  <si>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</si>
  <si>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</si>
  <si>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</si>
  <si>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</si>
  <si>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</si>
  <si>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</si>
  <si>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</si>
  <si>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</si>
  <si>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</si>
  <si>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</si>
  <si>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</si>
  <si>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</si>
  <si>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</si>
  <si>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</si>
  <si>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</si>
  <si>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</si>
  <si>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</si>
  <si>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</si>
  <si>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</si>
  <si>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</si>
  <si>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</si>
  <si>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</si>
  <si>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</si>
  <si>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</si>
  <si>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</si>
  <si>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</si>
  <si>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</si>
  <si>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</si>
  <si>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</si>
  <si>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</si>
  <si>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</si>
  <si>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</si>
  <si>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</si>
  <si>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</si>
  <si>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</si>
  <si>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</si>
  <si>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</si>
  <si>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</si>
  <si>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</si>
  <si>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</si>
  <si>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</si>
  <si>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</si>
  <si>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</si>
  <si>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</si>
  <si>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</si>
  <si>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</si>
  <si>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</si>
  <si>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</si>
  <si>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</si>
  <si>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</si>
  <si>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</si>
  <si>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</si>
  <si>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</si>
  <si>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</si>
  <si>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</si>
  <si>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</si>
  <si>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</si>
  <si>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</si>
  <si>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</si>
  <si>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</si>
  <si>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</si>
  <si>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</si>
  <si>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</si>
  <si>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</si>
  <si>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</si>
  <si>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</si>
  <si>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</si>
  <si>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</si>
  <si>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</si>
  <si>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</si>
  <si>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</si>
  <si>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</si>
  <si>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</si>
  <si>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</si>
  <si>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</si>
  <si>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</si>
  <si>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</si>
  <si>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</si>
  <si>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</si>
  <si>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</si>
  <si>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</si>
  <si>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</si>
  <si>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</si>
  <si>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</si>
  <si>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</si>
  <si>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</si>
  <si>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</si>
  <si>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</si>
  <si>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</si>
  <si>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</si>
  <si>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</si>
  <si>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</si>
  <si>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</si>
  <si>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</si>
  <si>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</si>
  <si>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</si>
  <si>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</si>
  <si>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</si>
  <si>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</si>
  <si>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</si>
  <si>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</si>
  <si>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</si>
  <si>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</si>
  <si>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</si>
  <si>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</si>
  <si>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</si>
  <si>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</si>
  <si>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</si>
  <si>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</si>
  <si>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</si>
  <si>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</si>
  <si>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</si>
  <si>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</si>
  <si>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</si>
  <si>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</si>
  <si>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</si>
  <si>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</si>
  <si>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</si>
  <si>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</si>
  <si>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</si>
  <si>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</si>
  <si>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</si>
  <si>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</si>
  <si>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</si>
  <si>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</si>
  <si>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</si>
  <si>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</si>
  <si>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</si>
  <si>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</si>
  <si>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</si>
  <si>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</si>
  <si>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</si>
  <si>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</si>
  <si>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</si>
  <si>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</si>
  <si>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</si>
  <si>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</si>
  <si>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</si>
  <si>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</si>
  <si>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</si>
  <si>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</si>
  <si>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</si>
  <si>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</si>
  <si>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</si>
  <si>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</si>
  <si>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</si>
  <si>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</si>
  <si>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</si>
  <si>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</si>
  <si>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</si>
  <si>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</si>
  <si>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</si>
  <si>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</si>
  <si>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</si>
  <si>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</si>
  <si>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</si>
  <si>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</si>
  <si>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</si>
  <si>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</si>
  <si>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</si>
  <si>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</si>
  <si>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</si>
  <si>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</si>
  <si>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</si>
  <si>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</si>
  <si>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</si>
  <si>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</si>
  <si>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</si>
  <si>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</si>
  <si>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</si>
  <si>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</si>
  <si>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</si>
  <si>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</si>
  <si>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</si>
  <si>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</si>
  <si>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</si>
  <si>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</si>
  <si>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</si>
  <si>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</si>
  <si>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</si>
  <si>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</si>
  <si>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</si>
  <si>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</si>
  <si>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</si>
  <si>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</si>
  <si>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</si>
  <si>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</si>
  <si>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</si>
  <si>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</si>
  <si>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</si>
  <si>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</si>
  <si>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</si>
  <si>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</si>
  <si>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</si>
  <si>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</si>
  <si>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</si>
  <si>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</si>
  <si>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</si>
  <si>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</si>
  <si>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</si>
  <si>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</si>
  <si>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</si>
  <si>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</si>
  <si>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</si>
  <si>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</si>
  <si>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</si>
  <si>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</si>
  <si>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</si>
  <si>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</si>
  <si>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</si>
  <si>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</si>
  <si>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</si>
  <si>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</si>
  <si>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</si>
  <si>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</si>
  <si>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</si>
  <si>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</si>
  <si>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</si>
  <si>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</si>
  <si>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</si>
  <si>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</si>
  <si>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</si>
  <si>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</si>
  <si>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</si>
  <si>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</si>
  <si>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</si>
  <si>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</si>
  <si>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</si>
  <si>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</si>
  <si>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</si>
  <si>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</si>
  <si>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</si>
  <si>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</si>
  <si>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</si>
  <si>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</si>
  <si>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</si>
  <si>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</si>
  <si>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</si>
  <si>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</si>
  <si>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</si>
  <si>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</si>
  <si>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</si>
  <si>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</si>
  <si>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</si>
  <si>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</si>
  <si>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</si>
  <si>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</si>
  <si>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</si>
  <si>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</si>
  <si>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</si>
  <si>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</si>
  <si>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</si>
  <si>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</si>
  <si>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</si>
  <si>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</si>
  <si>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</si>
  <si>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</si>
  <si>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</si>
  <si>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</si>
  <si>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</si>
  <si>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</si>
  <si>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</si>
  <si>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</si>
  <si>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</si>
  <si>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</si>
  <si>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</si>
  <si>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</si>
  <si>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</si>
  <si>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</si>
  <si>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</si>
  <si>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</si>
  <si>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</si>
  <si>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</si>
  <si>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</si>
  <si>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</si>
  <si>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</si>
  <si>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</si>
  <si>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</si>
  <si>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</si>
  <si>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</si>
  <si>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</si>
  <si>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</si>
  <si>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</si>
  <si>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</si>
  <si>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</si>
  <si>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</si>
  <si>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</si>
  <si>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</si>
  <si>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</si>
  <si>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</si>
  <si>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</si>
  <si>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</si>
  <si>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</si>
  <si>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</si>
  <si>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</si>
  <si>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</si>
  <si>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</si>
  <si>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</si>
  <si>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</si>
  <si>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</si>
  <si>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</si>
  <si>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</si>
  <si>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</si>
  <si>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</si>
  <si>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</si>
  <si>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</si>
  <si>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</si>
  <si>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</si>
  <si>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</si>
  <si>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</si>
  <si>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</si>
  <si>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</si>
  <si>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</si>
  <si>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</si>
  <si>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</si>
  <si>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</si>
  <si>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</si>
  <si>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</si>
  <si>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</si>
  <si>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</si>
  <si>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</si>
  <si>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</si>
  <si>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</si>
  <si>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</si>
  <si>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</si>
  <si>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</si>
  <si>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</si>
  <si>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</si>
  <si>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</si>
  <si>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</si>
  <si>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</si>
  <si>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</si>
  <si>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</si>
  <si>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</si>
  <si>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</si>
  <si>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</si>
  <si>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</si>
  <si>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</si>
  <si>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</si>
  <si>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</si>
  <si>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</si>
  <si>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</si>
  <si>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</si>
  <si>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</si>
  <si>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</si>
  <si>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</si>
  <si>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</si>
  <si>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</si>
  <si>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</si>
  <si>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</si>
  <si>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</si>
  <si>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</si>
  <si>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</si>
  <si>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</si>
  <si>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</si>
  <si>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</si>
  <si>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</si>
  <si>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</si>
  <si>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</si>
  <si>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</si>
  <si>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</si>
  <si>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</si>
  <si>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</si>
  <si>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</si>
  <si>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</si>
  <si>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</si>
  <si>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</si>
  <si>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</si>
  <si>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</si>
  <si>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</si>
  <si>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</si>
  <si>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</si>
  <si>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</si>
  <si>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</si>
  <si>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</si>
  <si>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</si>
  <si>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</si>
  <si>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</si>
  <si>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</si>
  <si>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</si>
  <si>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</si>
  <si>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</si>
  <si>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</si>
  <si>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</si>
  <si>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</si>
  <si>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</si>
  <si>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</si>
  <si>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</si>
  <si>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</si>
  <si>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</si>
  <si>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</si>
  <si>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</si>
  <si>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</si>
  <si>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</si>
  <si>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</si>
  <si>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</si>
  <si>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</si>
  <si>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</si>
  <si>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</si>
  <si>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</si>
  <si>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</si>
  <si>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</si>
  <si>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</si>
  <si>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</si>
  <si>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</si>
  <si>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</si>
  <si>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</si>
  <si>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</si>
  <si>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</si>
  <si>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</si>
  <si>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</si>
  <si>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</si>
  <si>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</si>
  <si>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</si>
  <si>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</si>
  <si>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</si>
  <si>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</si>
  <si>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</si>
  <si>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</si>
  <si>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</si>
  <si>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</si>
  <si>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</si>
  <si>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</si>
  <si>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</si>
  <si>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</si>
  <si>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</si>
  <si>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</si>
  <si>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</si>
  <si>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</si>
  <si>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</si>
  <si>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</si>
  <si>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</si>
  <si>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</si>
  <si>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</si>
  <si>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</si>
  <si>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</si>
  <si>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</si>
  <si>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</si>
  <si>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</si>
  <si>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</si>
  <si>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</si>
  <si>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</si>
  <si>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</si>
  <si>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</si>
  <si>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</si>
  <si>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</si>
  <si>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</si>
  <si>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</si>
  <si>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</si>
  <si>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</si>
  <si>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</si>
  <si>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</si>
  <si>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</si>
  <si>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</si>
  <si>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</si>
  <si>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</si>
  <si>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</si>
  <si>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</si>
  <si>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</si>
  <si>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</si>
  <si>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</si>
  <si>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</si>
  <si>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</si>
  <si>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</si>
  <si>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</si>
  <si>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</si>
  <si>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</si>
  <si>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</si>
  <si>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</si>
  <si>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</si>
  <si>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</si>
  <si>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</si>
  <si>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</si>
  <si>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</si>
  <si>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</si>
  <si>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</si>
  <si>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</si>
  <si>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</si>
  <si>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</si>
  <si>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</si>
  <si>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</si>
  <si>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</si>
  <si>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</si>
  <si>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</si>
  <si>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</si>
  <si>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</si>
  <si>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</si>
  <si>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</si>
  <si>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</si>
  <si>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</si>
  <si>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</si>
  <si>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</si>
  <si>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</si>
  <si>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</si>
  <si>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</si>
  <si>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</si>
  <si>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</si>
  <si>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</si>
  <si>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</si>
  <si>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</si>
  <si>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</si>
  <si>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</si>
  <si>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</si>
  <si>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</si>
  <si>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</si>
  <si>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</si>
  <si>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</si>
  <si>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</si>
  <si>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</si>
  <si>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</si>
  <si>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</si>
  <si>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</si>
  <si>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</si>
  <si>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</si>
  <si>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</si>
  <si>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</si>
  <si>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</si>
  <si>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</si>
  <si>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</si>
  <si>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</si>
  <si>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</si>
  <si>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</si>
  <si>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</si>
  <si>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</si>
  <si>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</si>
  <si>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</si>
  <si>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</si>
  <si>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</si>
  <si>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</si>
  <si>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</si>
  <si>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</si>
  <si>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</si>
  <si>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</si>
  <si>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</si>
  <si>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</si>
  <si>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</si>
  <si>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</si>
  <si>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</si>
  <si>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</si>
  <si>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</si>
  <si>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</si>
  <si>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</si>
  <si>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</si>
  <si>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</si>
  <si>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</si>
  <si>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</si>
  <si>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</si>
  <si>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</si>
  <si>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</si>
  <si>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</si>
  <si>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</si>
  <si>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</si>
  <si>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</si>
  <si>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</si>
  <si>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</si>
  <si>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</si>
  <si>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</si>
  <si>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</si>
  <si>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</si>
  <si>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</si>
  <si>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</si>
  <si>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</si>
  <si>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</si>
  <si>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</si>
  <si>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</si>
  <si>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</si>
  <si>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</si>
  <si>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</si>
  <si>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</si>
  <si>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</si>
  <si>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</si>
  <si>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</si>
  <si>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</si>
  <si>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</si>
  <si>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</si>
  <si>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</si>
  <si>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</si>
  <si>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</si>
  <si>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</si>
  <si>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</si>
  <si>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</si>
  <si>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</si>
  <si>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</si>
  <si>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</si>
  <si>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</si>
  <si>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</si>
  <si>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</si>
  <si>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</si>
  <si>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</si>
  <si>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</si>
  <si>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</si>
  <si>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</si>
  <si>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</si>
  <si>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</si>
  <si>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</si>
  <si>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</si>
  <si>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</si>
  <si>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</si>
  <si>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</si>
  <si>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</si>
  <si>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</si>
  <si>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</si>
  <si>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</si>
  <si>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</si>
  <si>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</si>
  <si>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</si>
  <si>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</si>
  <si>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</si>
  <si>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</si>
  <si>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</si>
  <si>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</si>
  <si>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</si>
  <si>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</si>
  <si>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</si>
  <si>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</si>
  <si>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</si>
  <si>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</si>
  <si>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</si>
  <si>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</si>
  <si>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</si>
  <si>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</si>
  <si>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</si>
  <si>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</si>
  <si>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</si>
  <si>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</si>
  <si>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</si>
  <si>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</si>
  <si>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</si>
  <si>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</si>
  <si>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</si>
  <si>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</si>
  <si>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</si>
  <si>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</si>
  <si>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</si>
  <si>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</si>
  <si>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</si>
  <si>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</si>
  <si>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</si>
  <si>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</si>
  <si>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</si>
  <si>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</si>
  <si>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</si>
  <si>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</si>
  <si>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</si>
  <si>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</si>
  <si>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</si>
  <si>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</si>
  <si>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</si>
  <si>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</si>
  <si>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</si>
  <si>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</si>
  <si>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</si>
  <si>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</si>
  <si>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</si>
  <si>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</si>
  <si>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</si>
  <si>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</si>
  <si>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</si>
  <si>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</si>
  <si>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</si>
  <si>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</si>
  <si>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</si>
  <si>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</si>
  <si>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</si>
  <si>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</si>
  <si>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</si>
  <si>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</si>
  <si>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</si>
  <si>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</si>
  <si>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</si>
  <si>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</si>
  <si>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</si>
  <si>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</si>
  <si>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</si>
  <si>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</si>
  <si>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</si>
  <si>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</si>
  <si>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</si>
  <si>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</si>
  <si>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</si>
  <si>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</si>
  <si>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</si>
  <si>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</si>
  <si>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</si>
  <si>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</si>
  <si>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</si>
  <si>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</si>
  <si>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</si>
  <si>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</si>
  <si>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</si>
  <si>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</si>
  <si>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</si>
  <si>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</si>
  <si>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</si>
  <si>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</si>
  <si>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</si>
  <si>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</si>
  <si>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</si>
  <si>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</si>
  <si>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</si>
  <si>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</si>
  <si>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</si>
  <si>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</si>
  <si>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</si>
  <si>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</si>
  <si>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</si>
  <si>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</si>
  <si>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</si>
  <si>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</si>
  <si>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</si>
  <si>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</si>
  <si>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</si>
  <si>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</si>
  <si>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</si>
  <si>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</si>
  <si>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</si>
  <si>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</si>
  <si>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</si>
  <si>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</si>
  <si>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</si>
  <si>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</si>
  <si>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</si>
  <si>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</si>
  <si>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</si>
  <si>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</si>
  <si>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</si>
  <si>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</si>
  <si>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</si>
  <si>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</si>
  <si>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</si>
  <si>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</si>
  <si>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</si>
  <si>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</si>
  <si>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</si>
  <si>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</si>
  <si>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</si>
  <si>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</si>
  <si>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</si>
  <si>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</si>
  <si>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</si>
  <si>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</si>
  <si>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</si>
  <si>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</si>
  <si>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</si>
  <si>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</si>
  <si>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</si>
  <si>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</si>
  <si>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</si>
  <si>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</si>
  <si>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</si>
  <si>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</si>
  <si>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</si>
  <si>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</si>
  <si>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</si>
  <si>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</si>
  <si>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</si>
  <si>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</si>
  <si>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</si>
  <si>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</si>
  <si>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</si>
  <si>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</si>
  <si>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</si>
  <si>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</si>
  <si>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</si>
  <si>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</si>
  <si>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</si>
  <si>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</si>
  <si>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</si>
  <si>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</si>
  <si>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</si>
  <si>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</si>
  <si>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</si>
  <si>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</si>
  <si>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</si>
  <si>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</si>
  <si>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</si>
  <si>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</si>
  <si>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</si>
  <si>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</si>
  <si>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</si>
  <si>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</si>
  <si>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</si>
  <si>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</si>
  <si>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</si>
  <si>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</si>
  <si>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</si>
  <si>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</si>
  <si>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</si>
  <si>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</si>
  <si>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</si>
  <si>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</si>
  <si>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</si>
  <si>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</si>
  <si>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</si>
  <si>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</si>
  <si>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</si>
  <si>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</si>
  <si>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</si>
  <si>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</si>
  <si>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</si>
  <si>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</si>
  <si>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</si>
  <si>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</si>
  <si>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</si>
  <si>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</si>
  <si>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</si>
  <si>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</si>
  <si>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</si>
  <si>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</si>
  <si>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</si>
  <si>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</si>
  <si>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</si>
  <si>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</si>
  <si>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</si>
  <si>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</si>
  <si>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</si>
  <si>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</si>
  <si>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</si>
  <si>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</si>
  <si>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</si>
  <si>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</si>
  <si>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</si>
  <si>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</si>
  <si>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</si>
  <si>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</si>
  <si>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</si>
  <si>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</si>
  <si>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</si>
  <si>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</si>
  <si>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</si>
  <si>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</si>
  <si>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</si>
  <si>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</si>
  <si>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</si>
  <si>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</si>
  <si>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</si>
  <si>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</si>
  <si>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</si>
  <si>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</si>
  <si>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</si>
  <si>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</si>
  <si>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</si>
  <si>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</si>
  <si>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</si>
  <si>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</si>
  <si>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</si>
  <si>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</si>
  <si>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</si>
  <si>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</si>
  <si>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</si>
  <si>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</si>
  <si>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</si>
  <si>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</si>
  <si>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</si>
  <si>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</si>
  <si>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</si>
  <si>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</si>
  <si>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</si>
  <si>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</si>
  <si>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</si>
  <si>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</si>
  <si>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</si>
  <si>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</si>
  <si>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</si>
  <si>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</si>
  <si>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</si>
  <si>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</si>
  <si>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</si>
  <si>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</si>
  <si>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</si>
  <si>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</si>
  <si>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</si>
  <si>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</si>
  <si>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</si>
  <si>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</si>
  <si>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</si>
  <si>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</si>
  <si>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</si>
  <si>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</si>
  <si>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</si>
  <si>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</si>
  <si>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</si>
  <si>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</si>
  <si>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</si>
  <si>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</si>
  <si>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</si>
  <si>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</si>
  <si>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</si>
  <si>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</si>
  <si>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</si>
  <si>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</si>
  <si>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</si>
  <si>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</si>
  <si>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</si>
  <si>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</si>
  <si>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</si>
  <si>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</si>
  <si>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</si>
  <si>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</si>
  <si>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</si>
  <si>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</si>
  <si>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</si>
  <si>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</si>
  <si>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</si>
  <si>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</si>
  <si>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</si>
  <si>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</si>
  <si>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</si>
  <si>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</si>
  <si>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</si>
  <si>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</si>
  <si>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</si>
  <si>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</si>
  <si>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</si>
  <si>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</si>
  <si>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</si>
  <si>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</si>
  <si>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</si>
  <si>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</si>
  <si>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</si>
  <si>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</si>
  <si>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</si>
  <si>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</si>
  <si>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</si>
  <si>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</si>
  <si>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</si>
  <si>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</si>
  <si>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</si>
  <si>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</si>
  <si>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</si>
  <si>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</si>
  <si>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</si>
  <si>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</si>
  <si>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</si>
  <si>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</si>
  <si>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</si>
  <si>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</si>
  <si>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</si>
  <si>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</si>
  <si>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</si>
  <si>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</si>
  <si>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</si>
  <si>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</si>
  <si>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</si>
  <si>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</si>
  <si>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</si>
  <si>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</si>
  <si>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</si>
  <si>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</si>
  <si>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</si>
  <si>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</si>
  <si>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</si>
  <si>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</si>
  <si>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</si>
  <si>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</si>
  <si>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</si>
  <si>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</si>
  <si>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</si>
  <si>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</si>
  <si>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</si>
  <si>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</si>
  <si>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</si>
  <si>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</si>
  <si>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</si>
  <si>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</si>
  <si>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</si>
  <si>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</si>
  <si>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</si>
  <si>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</si>
  <si>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</si>
  <si>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</si>
  <si>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</si>
  <si>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</si>
  <si>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</si>
  <si>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</si>
  <si>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</si>
  <si>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</si>
  <si>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</si>
  <si>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</si>
  <si>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</si>
  <si>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</si>
  <si>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</si>
  <si>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</si>
  <si>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</si>
  <si>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</si>
  <si>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</si>
  <si>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</si>
  <si>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</si>
  <si>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</si>
  <si>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</si>
  <si>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</si>
  <si>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</si>
  <si>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</si>
  <si>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</si>
  <si>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</si>
  <si>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</si>
  <si>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</si>
  <si>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</si>
  <si>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</si>
  <si>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</si>
  <si>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</si>
  <si>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</si>
  <si>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</si>
  <si>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</si>
  <si>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</si>
  <si>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</si>
  <si>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</si>
  <si>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</si>
  <si>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</si>
  <si>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</si>
  <si>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</si>
  <si>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</si>
  <si>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</si>
  <si>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</si>
  <si>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</si>
  <si>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</si>
  <si>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</si>
  <si>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</si>
  <si>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</si>
  <si>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</si>
  <si>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</si>
  <si>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</si>
  <si>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</si>
  <si>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</si>
  <si>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</si>
  <si>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</si>
  <si>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</si>
  <si>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</si>
  <si>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</si>
  <si>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</si>
  <si>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</si>
  <si>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</si>
  <si>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</si>
  <si>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</si>
  <si>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</si>
  <si>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</si>
  <si>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</si>
  <si>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</si>
  <si>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</si>
  <si>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</si>
  <si>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</si>
  <si>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</si>
  <si>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</si>
  <si>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</si>
  <si>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</si>
  <si>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</si>
  <si>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</si>
  <si>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</si>
  <si>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</si>
  <si>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</si>
  <si>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</si>
  <si>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</si>
  <si>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</si>
  <si>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</si>
  <si>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</si>
  <si>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</si>
  <si>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</si>
  <si>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</si>
  <si>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</si>
  <si>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</si>
  <si>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</si>
  <si>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</si>
  <si>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</si>
  <si>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</si>
  <si>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</si>
  <si>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</si>
  <si>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</si>
  <si>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</si>
  <si>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</si>
  <si>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</si>
  <si>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</si>
  <si>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</si>
  <si>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</si>
  <si>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</si>
  <si>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</si>
  <si>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</si>
  <si>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</si>
  <si>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</si>
  <si>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</si>
  <si>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</si>
  <si>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</si>
  <si>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</si>
  <si>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</si>
  <si>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</si>
  <si>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</si>
  <si>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</si>
  <si>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</si>
  <si>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</si>
  <si>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</si>
  <si>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</si>
  <si>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</si>
  <si>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</si>
  <si>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</si>
  <si>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</si>
  <si>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</si>
  <si>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</si>
  <si>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</si>
  <si>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</si>
  <si>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</si>
  <si>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</si>
  <si>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</si>
  <si>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</si>
  <si>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</si>
  <si>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</si>
  <si>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</si>
  <si>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</si>
  <si>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</si>
  <si>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</si>
  <si>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</si>
  <si>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</si>
  <si>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</si>
  <si>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</si>
  <si>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</si>
  <si>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</si>
  <si>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</si>
  <si>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</si>
  <si>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</si>
  <si>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</si>
  <si>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</si>
  <si>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</si>
  <si>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</si>
  <si>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</si>
  <si>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</si>
  <si>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</si>
  <si>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</si>
  <si>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</si>
  <si>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</si>
  <si>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</si>
  <si>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</si>
  <si>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</si>
  <si>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</si>
  <si>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</si>
  <si>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</si>
  <si>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</si>
  <si>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</si>
  <si>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</si>
  <si>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</si>
  <si>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</si>
  <si>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</si>
  <si>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</si>
  <si>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</si>
  <si>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</si>
  <si>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</si>
  <si>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</si>
  <si>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</si>
  <si>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</si>
  <si>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</si>
  <si>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</si>
  <si>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</si>
  <si>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</si>
  <si>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</si>
  <si>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</si>
  <si>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</si>
  <si>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</si>
  <si>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</si>
  <si>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</si>
  <si>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</si>
  <si>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</si>
  <si>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</si>
  <si>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</si>
  <si>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</si>
  <si>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</si>
  <si>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</si>
  <si>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</si>
  <si>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</si>
  <si>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</si>
  <si>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</si>
  <si>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</si>
  <si>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</si>
  <si>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</si>
  <si>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</si>
  <si>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</si>
  <si>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</si>
  <si>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</si>
  <si>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</si>
  <si>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</si>
  <si>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</si>
  <si>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</si>
  <si>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</si>
  <si>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</si>
  <si>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</si>
  <si>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</si>
  <si>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</si>
  <si>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</si>
  <si>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</si>
  <si>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</si>
  <si>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</si>
  <si>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</si>
  <si>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</si>
  <si>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</si>
  <si>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</si>
  <si>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</si>
  <si>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</si>
  <si>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</si>
  <si>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</si>
  <si>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</si>
  <si>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</si>
  <si>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</si>
  <si>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</si>
  <si>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</si>
  <si>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</si>
  <si>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</si>
  <si>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</si>
  <si>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</si>
  <si>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</si>
  <si>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</si>
  <si>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</si>
  <si>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</si>
  <si>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</si>
  <si>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</si>
  <si>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</si>
  <si>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</si>
  <si>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</si>
  <si>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</si>
  <si>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</si>
  <si>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</si>
  <si>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</si>
  <si>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</si>
  <si>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</si>
  <si>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</si>
  <si>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</si>
  <si>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</si>
  <si>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</si>
  <si>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</si>
  <si>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</si>
  <si>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</si>
  <si>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</si>
  <si>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</si>
  <si>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</si>
  <si>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</si>
  <si>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</si>
  <si>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</si>
  <si>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</si>
  <si>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</si>
  <si>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</si>
  <si>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</si>
  <si>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</si>
  <si>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</si>
  <si>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</si>
  <si>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</si>
  <si>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</si>
  <si>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</si>
  <si>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</si>
  <si>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</si>
  <si>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</si>
  <si>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</si>
  <si>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</si>
  <si>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</si>
  <si>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</si>
  <si>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</si>
  <si>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</si>
  <si>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</si>
  <si>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</si>
  <si>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</si>
  <si>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</si>
  <si>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</si>
  <si>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</si>
  <si>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</si>
  <si>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</si>
  <si>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</si>
  <si>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</si>
  <si>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</si>
  <si>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</si>
  <si>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</si>
  <si>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</si>
  <si>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</si>
  <si>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</si>
  <si>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</si>
  <si>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</si>
  <si>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</si>
  <si>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</si>
  <si>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</si>
  <si>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</si>
  <si>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</si>
  <si>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</si>
  <si>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</si>
  <si>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</si>
  <si>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</si>
  <si>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</si>
  <si>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</si>
  <si>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</si>
  <si>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</si>
  <si>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</si>
  <si>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</si>
  <si>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</si>
  <si>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</si>
  <si>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</si>
  <si>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</si>
  <si>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</si>
  <si>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</si>
  <si>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</si>
  <si>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</si>
  <si>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</si>
  <si>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</si>
  <si>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</si>
  <si>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</si>
  <si>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</si>
  <si>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</si>
  <si>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</si>
  <si>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</si>
  <si>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</si>
  <si>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</si>
  <si>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</si>
  <si>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</si>
  <si>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</si>
  <si>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</si>
  <si>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</si>
  <si>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</si>
  <si>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</si>
  <si>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</si>
  <si>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</si>
  <si>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</si>
  <si>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</si>
  <si>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</si>
  <si>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</si>
  <si>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</si>
  <si>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</si>
  <si>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</si>
  <si>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</si>
  <si>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</si>
  <si>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</si>
  <si>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</si>
  <si>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</si>
  <si>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</si>
  <si>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</si>
  <si>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</si>
  <si>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</si>
  <si>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</si>
  <si>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</si>
  <si>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</si>
  <si>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</si>
  <si>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</si>
  <si>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</si>
  <si>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</si>
  <si>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</si>
  <si>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</si>
  <si>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</si>
  <si>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</si>
  <si>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</si>
  <si>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</si>
  <si>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</si>
  <si>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</si>
  <si>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</si>
  <si>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</si>
  <si>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</si>
  <si>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</si>
  <si>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</si>
  <si>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</si>
  <si>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</si>
  <si>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</si>
  <si>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</si>
  <si>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</si>
  <si>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</si>
  <si>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</si>
  <si>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</si>
  <si>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</si>
  <si>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</si>
  <si>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</si>
  <si>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</si>
  <si>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</si>
  <si>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</si>
  <si>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</si>
  <si>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</si>
  <si>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</si>
  <si>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</si>
  <si>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</si>
  <si>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</si>
  <si>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</si>
  <si>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</si>
  <si>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</si>
  <si>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</si>
  <si>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</si>
  <si>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</si>
  <si>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</si>
  <si>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</si>
  <si>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</si>
  <si>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</si>
  <si>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</si>
  <si>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</si>
  <si>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</si>
  <si>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</si>
  <si>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</si>
  <si>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</si>
  <si>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</si>
  <si>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</si>
  <si>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</si>
  <si>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</si>
  <si>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</si>
  <si>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</si>
  <si>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</si>
  <si>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</si>
  <si>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</si>
  <si>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</si>
  <si>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</si>
  <si>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</si>
  <si>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</si>
  <si>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</si>
  <si>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</si>
  <si>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</si>
  <si>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</si>
  <si>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</si>
  <si>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</si>
  <si>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</si>
  <si>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</si>
  <si>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</si>
  <si>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</si>
  <si>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</si>
  <si>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</si>
  <si>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</si>
  <si>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</si>
  <si>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</si>
  <si>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</si>
  <si>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</si>
  <si>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</si>
  <si>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</si>
  <si>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</si>
  <si>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</si>
  <si>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</si>
  <si>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</si>
  <si>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</si>
  <si>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</si>
  <si>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</si>
  <si>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</si>
  <si>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</si>
  <si>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</si>
  <si>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</si>
  <si>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</si>
  <si>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</si>
  <si>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</si>
  <si>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</si>
  <si>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</si>
  <si>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</si>
  <si>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</si>
  <si>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</si>
  <si>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</si>
  <si>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</si>
  <si>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</si>
  <si>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</si>
  <si>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</si>
  <si>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</si>
  <si>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</si>
  <si>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</si>
  <si>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</si>
  <si>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</si>
  <si>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</si>
  <si>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</si>
  <si>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</si>
  <si>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</si>
  <si>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</si>
  <si>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</si>
  <si>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</si>
  <si>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</si>
  <si>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</si>
  <si>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</si>
  <si>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</si>
  <si>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</si>
  <si>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</si>
  <si>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</si>
  <si>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</si>
  <si>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</si>
  <si>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</si>
  <si>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</si>
  <si>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</si>
  <si>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</si>
  <si>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</si>
  <si>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</si>
  <si>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</si>
  <si>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</si>
  <si>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</si>
  <si>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</si>
  <si>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</si>
  <si>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</si>
  <si>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</si>
  <si>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</si>
  <si>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</si>
  <si>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</si>
  <si>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</si>
  <si>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</si>
  <si>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</si>
  <si>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</si>
  <si>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</si>
  <si>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</si>
  <si>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</si>
  <si>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</si>
  <si>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</si>
  <si>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</si>
  <si>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</si>
  <si>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</si>
  <si>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</si>
  <si>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</si>
  <si>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</si>
  <si>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</si>
  <si>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</si>
  <si>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</si>
  <si>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</si>
  <si>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</si>
  <si>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</si>
  <si>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</si>
  <si>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</si>
  <si>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</si>
  <si>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</si>
  <si>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</si>
  <si>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</si>
  <si>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</si>
  <si>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</si>
  <si>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</si>
  <si>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</si>
  <si>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</si>
  <si>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</si>
  <si>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</si>
  <si>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</si>
  <si>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</si>
  <si>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</si>
  <si>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</si>
  <si>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</si>
  <si>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</si>
  <si>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</si>
  <si>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</si>
  <si>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</si>
  <si>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</si>
  <si>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</si>
  <si>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</si>
  <si>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</si>
  <si>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</si>
  <si>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</si>
  <si>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</si>
  <si>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</si>
  <si>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</si>
  <si>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</si>
  <si>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</si>
  <si>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</si>
  <si>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</si>
  <si>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</si>
  <si>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</si>
  <si>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</si>
  <si>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</si>
  <si>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</si>
  <si>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</si>
  <si>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</si>
  <si>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</si>
  <si>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</si>
  <si>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</si>
  <si>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</si>
  <si>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</si>
  <si>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</si>
  <si>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</si>
  <si>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</si>
  <si>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</si>
  <si>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</si>
  <si>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</si>
  <si>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</si>
  <si>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</si>
  <si>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</si>
  <si>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</si>
  <si>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</si>
  <si>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</si>
  <si>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</si>
  <si>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</si>
  <si>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</si>
  <si>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</si>
  <si>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</si>
  <si>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</si>
  <si>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</si>
  <si>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</si>
  <si>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</si>
  <si>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</si>
  <si>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</si>
  <si>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</si>
  <si>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</si>
  <si>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</si>
  <si>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</si>
  <si>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</si>
  <si>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</si>
  <si>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</si>
  <si>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</si>
  <si>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</si>
  <si>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</si>
  <si>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</si>
  <si>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</si>
  <si>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</si>
  <si>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</si>
  <si>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</si>
  <si>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</si>
  <si>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</si>
  <si>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</si>
  <si>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</si>
  <si>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</si>
  <si>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</si>
  <si>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</si>
  <si>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</si>
  <si>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</si>
  <si>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</si>
  <si>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</si>
  <si>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</si>
  <si>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</si>
  <si>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</si>
  <si>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</si>
  <si>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</si>
  <si>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</si>
  <si>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</si>
  <si>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</si>
  <si>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</si>
  <si>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</si>
  <si>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</si>
  <si>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</si>
  <si>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</si>
  <si>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</si>
  <si>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</si>
  <si>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</si>
  <si>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</si>
  <si>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</si>
  <si>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</si>
  <si>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</si>
  <si>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</si>
  <si>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</si>
  <si>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</si>
  <si>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</si>
  <si>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</si>
  <si>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</si>
  <si>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</si>
  <si>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</si>
  <si>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</si>
  <si>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</si>
  <si>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</si>
  <si>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</si>
  <si>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</si>
  <si>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</si>
  <si>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</si>
  <si>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</si>
  <si>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</si>
  <si>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</si>
  <si>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</si>
  <si>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</si>
  <si>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</si>
  <si>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</si>
  <si>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</si>
  <si>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</si>
  <si>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</si>
  <si>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</si>
  <si>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</si>
  <si>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</si>
  <si>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</si>
  <si>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</si>
  <si>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</si>
  <si>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</si>
  <si>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</si>
  <si>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</si>
  <si>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</si>
  <si>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</si>
  <si>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</si>
  <si>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</si>
  <si>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</si>
  <si>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</si>
  <si>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</si>
  <si>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</si>
  <si>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</si>
  <si>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</si>
  <si>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</si>
  <si>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</si>
  <si>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</si>
  <si>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</si>
  <si>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</si>
  <si>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</si>
  <si>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</si>
  <si>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</si>
  <si>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</si>
  <si>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</si>
  <si>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</si>
  <si>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</si>
  <si>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</si>
  <si>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</si>
  <si>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</si>
  <si>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</si>
  <si>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</si>
  <si>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</si>
  <si>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</si>
  <si>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</si>
  <si>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</si>
  <si>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</si>
  <si>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</si>
  <si>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</si>
  <si>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</si>
  <si>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</si>
  <si>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</si>
  <si>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</si>
  <si>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</si>
  <si>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</si>
  <si>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</si>
  <si>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</si>
  <si>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</si>
  <si>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</si>
  <si>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</si>
  <si>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</si>
  <si>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</si>
  <si>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</si>
  <si>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</si>
  <si>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</si>
  <si>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</si>
  <si>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</si>
  <si>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</si>
  <si>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</si>
  <si>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</si>
  <si>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</si>
  <si>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</si>
  <si>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</si>
  <si>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</si>
  <si>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</si>
  <si>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</si>
  <si>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</si>
  <si>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</si>
  <si>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</si>
  <si>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</si>
  <si>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</si>
  <si>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</si>
  <si>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</si>
  <si>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</si>
  <si>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</si>
  <si>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</si>
  <si>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</si>
  <si>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</si>
  <si>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</si>
  <si>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</si>
  <si>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</si>
  <si>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</si>
  <si>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</si>
  <si>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</si>
  <si>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</si>
  <si>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</si>
  <si>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</si>
  <si>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</si>
  <si>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</si>
  <si>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</si>
  <si>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</si>
  <si>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</si>
  <si>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</si>
  <si>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</si>
  <si>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</si>
  <si>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</si>
  <si>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</si>
  <si>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</si>
  <si>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</si>
  <si>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</si>
  <si>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</si>
  <si>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</si>
  <si>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</si>
  <si>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</si>
  <si>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</si>
  <si>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</si>
  <si>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</si>
  <si>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</si>
  <si>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</si>
  <si>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</si>
  <si>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</si>
  <si>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</si>
  <si>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</si>
  <si>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</si>
  <si>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</si>
  <si>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</si>
  <si>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</si>
  <si>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</si>
  <si>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</si>
  <si>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</si>
  <si>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</si>
  <si>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</si>
  <si>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</si>
  <si>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</si>
  <si>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</si>
  <si>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</si>
  <si>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</si>
  <si>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</si>
  <si>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</si>
  <si>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</si>
  <si>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</si>
  <si>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</si>
  <si>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</si>
  <si>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</si>
  <si>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</si>
  <si>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</si>
  <si>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</si>
  <si>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</si>
  <si>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</si>
  <si>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</si>
  <si>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</si>
  <si>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</si>
  <si>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</si>
  <si>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</si>
  <si>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</si>
  <si>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</si>
  <si>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</si>
  <si>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</si>
  <si>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</si>
  <si>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</si>
  <si>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</si>
  <si>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</si>
  <si>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</si>
  <si>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</si>
  <si>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</si>
  <si>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</si>
  <si>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</si>
  <si>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</si>
  <si>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</si>
  <si>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</si>
  <si>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</si>
  <si>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</si>
  <si>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</si>
  <si>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</si>
  <si>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</si>
  <si>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</si>
  <si>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</si>
  <si>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</si>
  <si>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</si>
  <si>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</si>
  <si>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</si>
  <si>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</si>
  <si>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</si>
  <si>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</si>
  <si>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</si>
  <si>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</si>
  <si>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</si>
  <si>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</si>
  <si>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</si>
  <si>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</si>
  <si>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</si>
  <si>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</si>
  <si>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</si>
  <si>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</si>
  <si>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</si>
  <si>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</si>
  <si>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</si>
  <si>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</si>
  <si>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</si>
  <si>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</si>
  <si>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</si>
  <si>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</si>
  <si>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</si>
  <si>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</si>
  <si>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</si>
  <si>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</si>
  <si>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</si>
  <si>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</si>
  <si>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</si>
  <si>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</si>
  <si>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</si>
  <si>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</si>
  <si>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</si>
  <si>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</si>
  <si>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</si>
  <si>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</si>
  <si>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</si>
  <si>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</si>
  <si>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</si>
  <si>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</si>
  <si>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</si>
  <si>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</si>
  <si>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</si>
  <si>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</si>
  <si>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</si>
  <si>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</si>
  <si>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</si>
  <si>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</si>
  <si>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</si>
  <si>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</si>
  <si>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</si>
  <si>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</si>
  <si>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</si>
  <si>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</si>
  <si>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</si>
  <si>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</si>
  <si>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</si>
  <si>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</si>
  <si>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</si>
  <si>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</si>
  <si>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</si>
  <si>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</si>
  <si>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</si>
  <si>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</si>
  <si>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</si>
  <si>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</si>
  <si>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</si>
  <si>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</si>
  <si>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</si>
  <si>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</si>
  <si>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</si>
  <si>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</si>
  <si>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</si>
  <si>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</si>
  <si>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</si>
  <si>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</si>
  <si>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</si>
  <si>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</si>
  <si>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</si>
  <si>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</si>
  <si>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</si>
  <si>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</si>
  <si>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</si>
  <si>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</si>
  <si>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</si>
  <si>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</si>
  <si>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</si>
  <si>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</si>
  <si>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</si>
  <si>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</si>
  <si>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</si>
  <si>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</si>
  <si>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</si>
  <si>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</si>
  <si>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</si>
  <si>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</si>
  <si>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</si>
  <si>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</si>
  <si>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</si>
  <si>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</si>
  <si>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</si>
  <si>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</si>
  <si>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</si>
  <si>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</si>
  <si>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</si>
  <si>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</si>
  <si>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</si>
  <si>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</si>
  <si>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</si>
  <si>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</si>
  <si>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</si>
  <si>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</si>
  <si>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</si>
  <si>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</si>
  <si>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</si>
  <si>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</si>
  <si>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</si>
  <si>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</si>
  <si>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</si>
  <si>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</si>
  <si>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</si>
  <si>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</si>
  <si>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</si>
  <si>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</si>
  <si>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</si>
  <si>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</si>
  <si>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</si>
  <si>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</si>
  <si>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</si>
  <si>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</si>
  <si>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</si>
  <si>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</si>
  <si>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</si>
  <si>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</si>
  <si>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</si>
  <si>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</si>
  <si>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</si>
  <si>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</si>
  <si>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</si>
  <si>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</si>
  <si>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</si>
  <si>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</si>
  <si>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</si>
  <si>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</si>
  <si>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</si>
  <si>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</si>
  <si>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</si>
  <si>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</si>
  <si>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</si>
  <si>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</si>
  <si>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</si>
  <si>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</si>
  <si>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</si>
  <si>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</si>
  <si>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</si>
  <si>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</si>
  <si>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</si>
  <si>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</si>
  <si>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</si>
  <si>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</si>
  <si>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</si>
  <si>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</si>
  <si>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</si>
  <si>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</si>
  <si>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</si>
  <si>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</si>
  <si>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</si>
  <si>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</si>
  <si>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</si>
  <si>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</si>
  <si>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</si>
  <si>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</si>
  <si>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</si>
  <si>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</si>
  <si>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</si>
  <si>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</si>
  <si>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</si>
  <si>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</si>
  <si>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</si>
  <si>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</si>
  <si>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</si>
  <si>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</si>
  <si>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</si>
  <si>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</si>
  <si>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</si>
  <si>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</si>
  <si>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</si>
  <si>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</si>
  <si>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</si>
  <si>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</si>
  <si>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</si>
  <si>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</si>
  <si>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</si>
  <si>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</si>
  <si>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</si>
  <si>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</si>
  <si>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</si>
  <si>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</si>
  <si>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</si>
  <si>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</si>
  <si>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</si>
  <si>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</si>
  <si>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</si>
  <si>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</si>
  <si>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</si>
  <si>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</si>
  <si>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</si>
  <si>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</si>
  <si>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</si>
  <si>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</si>
  <si>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</si>
  <si>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</si>
  <si>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</si>
  <si>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</si>
  <si>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</si>
  <si>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</si>
  <si>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</si>
  <si>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</si>
  <si>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</si>
  <si>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</si>
  <si>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</si>
  <si>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</si>
  <si>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</si>
  <si>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</si>
  <si>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</si>
  <si>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</si>
  <si>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</si>
  <si>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</si>
  <si>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</si>
  <si>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</si>
  <si>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</si>
  <si>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</si>
  <si>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</si>
  <si>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</si>
  <si>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</si>
  <si>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</si>
  <si>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</si>
  <si>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</si>
  <si>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</si>
  <si>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</si>
  <si>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</si>
  <si>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</si>
  <si>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</si>
  <si>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</si>
  <si>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</si>
  <si>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</si>
  <si>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</si>
  <si>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</si>
  <si>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</si>
  <si>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</si>
  <si>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</si>
  <si>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</si>
  <si>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</si>
  <si>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</si>
  <si>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</si>
  <si>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</si>
  <si>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</si>
  <si>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</si>
  <si>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</si>
  <si>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</si>
  <si>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</si>
  <si>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</si>
  <si>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</si>
  <si>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</si>
  <si>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</si>
  <si>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</si>
  <si>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</si>
  <si>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</si>
  <si>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</si>
  <si>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</si>
  <si>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</si>
  <si>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</si>
  <si>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</si>
  <si>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</si>
  <si>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</si>
  <si>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</si>
  <si>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</si>
  <si>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</si>
  <si>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</si>
  <si>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</si>
  <si>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</si>
  <si>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</si>
  <si>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</si>
  <si>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</si>
  <si>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</si>
  <si>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</si>
  <si>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</si>
  <si>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</si>
  <si>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</si>
  <si>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</si>
  <si>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</si>
  <si>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</si>
  <si>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</si>
  <si>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</si>
  <si>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</si>
  <si>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</si>
  <si>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</si>
  <si>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</si>
  <si>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</si>
  <si>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</si>
  <si>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</si>
  <si>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</si>
  <si>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</si>
  <si>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</si>
  <si>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</si>
  <si>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</si>
  <si>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</si>
  <si>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</si>
  <si>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</si>
  <si>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</si>
  <si>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</si>
  <si>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</si>
  <si>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</si>
  <si>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</si>
  <si>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</si>
  <si>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</si>
  <si>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</si>
  <si>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</si>
  <si>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</si>
  <si>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</si>
  <si>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</si>
  <si>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</si>
  <si>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</si>
  <si>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</si>
  <si>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</si>
  <si>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</si>
  <si>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</si>
  <si>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</si>
  <si>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</si>
  <si>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</si>
  <si>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</si>
  <si>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</si>
  <si>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</si>
  <si>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</si>
  <si>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</si>
  <si>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</si>
  <si>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</si>
  <si>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</si>
  <si>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</si>
  <si>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</si>
  <si>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</si>
  <si>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</si>
  <si>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</si>
  <si>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</si>
  <si>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</si>
  <si>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</si>
  <si>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</si>
  <si>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</si>
  <si>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</si>
  <si>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</si>
  <si>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</si>
  <si>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</si>
  <si>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</si>
  <si>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</si>
  <si>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</si>
  <si>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</si>
  <si>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</si>
  <si>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</si>
  <si>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</si>
  <si>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</si>
  <si>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</si>
  <si>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</si>
  <si>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</si>
  <si>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</si>
  <si>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</si>
  <si>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</si>
  <si>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</si>
  <si>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</si>
  <si>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</si>
  <si>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</si>
  <si>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</si>
  <si>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</si>
  <si>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</si>
  <si>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</si>
  <si>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</si>
  <si>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</si>
  <si>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</si>
  <si>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</si>
  <si>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</si>
  <si>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</si>
  <si>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</si>
  <si>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</si>
  <si>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</si>
  <si>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</si>
  <si>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</si>
  <si>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</si>
  <si>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</si>
  <si>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</si>
  <si>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</si>
  <si>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</si>
  <si>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</si>
  <si>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</si>
  <si>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</si>
  <si>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</si>
  <si>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</si>
  <si>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</si>
  <si>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</si>
  <si>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</si>
  <si>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</si>
  <si>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</si>
  <si>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</si>
  <si>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</si>
  <si>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</si>
  <si>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</si>
  <si>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</si>
  <si>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</si>
  <si>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</si>
  <si>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</si>
  <si>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</si>
  <si>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</si>
  <si>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</si>
  <si>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</si>
  <si>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</si>
  <si>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</si>
  <si>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</si>
  <si>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</si>
  <si>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</si>
  <si>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</si>
  <si>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</si>
  <si>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</si>
  <si>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</si>
  <si>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</si>
  <si>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</si>
  <si>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</si>
  <si>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</si>
  <si>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</si>
  <si>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</si>
  <si>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</si>
  <si>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</si>
  <si>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</si>
  <si>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</si>
  <si>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</si>
  <si>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</si>
  <si>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</si>
  <si>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</si>
  <si>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</si>
  <si>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</si>
  <si>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</si>
  <si>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</si>
  <si>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</si>
  <si>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</si>
  <si>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</si>
  <si>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</si>
  <si>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</si>
  <si>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</si>
  <si>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</si>
  <si>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</si>
  <si>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</si>
  <si>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</si>
  <si>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</si>
  <si>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</si>
  <si>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</si>
  <si>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</si>
  <si>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</si>
  <si>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</si>
  <si>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</si>
  <si>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</si>
  <si>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</si>
  <si>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</si>
  <si>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</si>
  <si>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</si>
  <si>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</si>
  <si>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</si>
  <si>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</si>
  <si>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</si>
  <si>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</si>
  <si>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</si>
  <si>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</si>
  <si>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</si>
  <si>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</si>
  <si>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</si>
  <si>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</si>
  <si>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</si>
  <si>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</si>
  <si>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</si>
  <si>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</si>
  <si>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</si>
  <si>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</si>
  <si>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</si>
  <si>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</si>
  <si>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</si>
  <si>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</si>
  <si>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</si>
  <si>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</si>
  <si>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</si>
  <si>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</si>
  <si>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</si>
  <si>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</si>
  <si>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</si>
  <si>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</si>
  <si>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</si>
  <si>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</si>
  <si>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</si>
  <si>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</si>
  <si>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</si>
  <si>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</si>
  <si>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</si>
  <si>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</si>
  <si>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</si>
  <si>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</si>
  <si>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</si>
  <si>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</si>
  <si>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</si>
  <si>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</si>
  <si>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</si>
  <si>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</si>
  <si>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</si>
  <si>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</si>
  <si>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</si>
  <si>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</si>
  <si>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</si>
  <si>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</si>
  <si>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</si>
  <si>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</si>
  <si>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</si>
  <si>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</si>
  <si>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</si>
  <si>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</si>
  <si>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</si>
  <si>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</si>
  <si>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</si>
  <si>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</si>
  <si>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</si>
  <si>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</si>
  <si>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</si>
  <si>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</si>
  <si>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</si>
  <si>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</si>
  <si>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</si>
  <si>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</si>
  <si>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</si>
  <si>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</si>
  <si>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</si>
  <si>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</si>
  <si>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</si>
  <si>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</si>
  <si>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</si>
  <si>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</si>
  <si>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</si>
  <si>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</si>
  <si>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</si>
  <si>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</si>
  <si>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</si>
  <si>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</si>
  <si>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</si>
  <si>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</si>
  <si>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</si>
  <si>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</si>
  <si>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</si>
  <si>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</si>
  <si>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</si>
  <si>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</si>
  <si>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</si>
  <si>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</si>
  <si>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</si>
  <si>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</si>
  <si>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</si>
  <si>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</si>
  <si>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</si>
  <si>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</si>
  <si>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</si>
  <si>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</si>
  <si>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</si>
  <si>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</si>
  <si>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</si>
  <si>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</si>
  <si>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</si>
  <si>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</si>
  <si>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</si>
  <si>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</si>
  <si>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</si>
  <si>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</si>
  <si>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</si>
  <si>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</si>
  <si>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</si>
  <si>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</si>
  <si>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</si>
  <si>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</si>
  <si>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</si>
  <si>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</si>
  <si>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</si>
  <si>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</si>
  <si>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</si>
  <si>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</si>
  <si>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</si>
  <si>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</si>
  <si>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</si>
  <si>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</si>
  <si>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</si>
  <si>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</si>
  <si>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</si>
  <si>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</si>
  <si>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</si>
  <si>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</si>
  <si>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</si>
  <si>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</si>
  <si>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</si>
  <si>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</si>
  <si>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</si>
  <si>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</si>
  <si>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</si>
  <si>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</si>
  <si>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</si>
  <si>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</si>
  <si>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</si>
  <si>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</si>
  <si>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</si>
  <si>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</si>
  <si>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</si>
  <si>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</si>
  <si>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</si>
  <si>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</si>
  <si>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</si>
  <si>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</si>
  <si>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</si>
  <si>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</si>
  <si>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</si>
  <si>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</si>
  <si>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</si>
  <si>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</si>
  <si>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</si>
  <si>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</si>
  <si>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</si>
  <si>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</si>
  <si>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</si>
  <si>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</si>
  <si>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</si>
  <si>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</si>
  <si>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</si>
  <si>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</si>
  <si>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</si>
  <si>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</si>
  <si>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</si>
  <si>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</si>
  <si>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</si>
  <si>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</si>
  <si>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</si>
  <si>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</si>
  <si>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</si>
  <si>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</si>
  <si>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</si>
  <si>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</si>
  <si>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</si>
  <si>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</si>
  <si>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</si>
  <si>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</si>
  <si>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</si>
  <si>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</si>
  <si>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</si>
  <si>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</si>
  <si>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</si>
  <si>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</si>
  <si>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</si>
  <si>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</si>
  <si>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</si>
  <si>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</si>
  <si>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</si>
  <si>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</si>
  <si>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</si>
  <si>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</si>
  <si>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</si>
  <si>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</si>
  <si>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</si>
  <si>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</si>
  <si>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</si>
  <si>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</si>
  <si>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</si>
  <si>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</si>
  <si>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</si>
  <si>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</si>
  <si>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</si>
  <si>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</si>
  <si>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</si>
  <si>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</si>
  <si>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</si>
  <si>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</si>
  <si>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</si>
  <si>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</si>
  <si>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</si>
  <si>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</si>
  <si>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</si>
  <si>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</si>
  <si>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</si>
  <si>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</si>
  <si>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</si>
  <si>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</si>
  <si>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</si>
  <si>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</si>
  <si>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</si>
  <si>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</si>
  <si>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</si>
  <si>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</si>
  <si>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</si>
  <si>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</si>
  <si>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</si>
  <si>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</si>
  <si>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</si>
  <si>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</si>
  <si>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</si>
  <si>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</si>
  <si>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</si>
  <si>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</si>
  <si>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</si>
  <si>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</si>
  <si>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</si>
  <si>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</si>
  <si>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</si>
  <si>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</si>
  <si>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</si>
  <si>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</si>
  <si>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</si>
  <si>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</si>
  <si>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</si>
  <si>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</si>
  <si>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</si>
  <si>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</si>
  <si>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</si>
  <si>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</si>
  <si>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</si>
  <si>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</si>
  <si>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</si>
  <si>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</si>
  <si>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</si>
  <si>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</si>
  <si>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</si>
  <si>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</si>
  <si>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</si>
  <si>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</si>
  <si>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</si>
  <si>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</si>
  <si>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</si>
  <si>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</si>
  <si>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</si>
  <si>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</si>
  <si>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</si>
  <si>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</si>
  <si>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</si>
  <si>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</si>
  <si>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</si>
  <si>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</si>
  <si>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</si>
  <si>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</si>
  <si>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</si>
  <si>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</si>
  <si>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</si>
  <si>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</si>
  <si>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</si>
  <si>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</si>
  <si>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</si>
  <si>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</si>
  <si>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</si>
  <si>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</si>
  <si>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</si>
  <si>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</si>
  <si>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</si>
  <si>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</si>
  <si>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</si>
  <si>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</si>
  <si>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</si>
  <si>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</si>
  <si>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</si>
  <si>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</si>
  <si>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</si>
  <si>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</si>
  <si>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</si>
  <si>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</si>
  <si>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</si>
  <si>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</si>
  <si>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</si>
  <si>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</si>
  <si>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</si>
  <si>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</si>
  <si>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</si>
  <si>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</si>
  <si>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</si>
  <si>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</si>
  <si>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</si>
  <si>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</si>
  <si>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</si>
  <si>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</si>
  <si>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</si>
  <si>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</si>
  <si>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</si>
  <si>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</si>
  <si>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</si>
  <si>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</si>
  <si>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</si>
  <si>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</si>
  <si>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</si>
  <si>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</si>
  <si>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</si>
  <si>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</si>
  <si>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</si>
  <si>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</si>
  <si>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</si>
  <si>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</si>
  <si>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</si>
  <si>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</si>
  <si>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</si>
  <si>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</si>
  <si>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</si>
  <si>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</si>
  <si>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</si>
  <si>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</si>
  <si>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</si>
  <si>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</si>
  <si>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</si>
  <si>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</si>
  <si>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</si>
  <si>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</si>
  <si>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</si>
  <si>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</si>
  <si>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</si>
  <si>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</si>
  <si>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</si>
  <si>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</si>
  <si>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</si>
  <si>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</si>
  <si>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</si>
  <si>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</si>
  <si>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</si>
  <si>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</si>
  <si>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</si>
  <si>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</si>
  <si>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</si>
  <si>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</si>
  <si>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</si>
  <si>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</si>
  <si>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</si>
  <si>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</si>
  <si>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</si>
  <si>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</si>
  <si>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</si>
  <si>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</si>
  <si>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</si>
  <si>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</si>
  <si>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</si>
  <si>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</si>
  <si>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</si>
  <si>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</si>
  <si>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</si>
  <si>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</si>
  <si>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</si>
  <si>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</si>
  <si>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</si>
  <si>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</si>
  <si>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</si>
  <si>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</si>
  <si>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</si>
  <si>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</si>
  <si>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</si>
  <si>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</si>
  <si>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</si>
  <si>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</si>
  <si>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</si>
  <si>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</si>
  <si>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</si>
  <si>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</si>
  <si>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</si>
  <si>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</si>
  <si>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</si>
  <si>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</si>
  <si>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</si>
  <si>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</si>
  <si>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</si>
  <si>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</si>
  <si>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</si>
  <si>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</si>
  <si>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</si>
  <si>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</si>
  <si>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</si>
  <si>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</si>
  <si>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</si>
  <si>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</si>
  <si>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</si>
  <si>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</si>
  <si>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</si>
  <si>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</si>
  <si>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</si>
  <si>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</si>
  <si>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</si>
  <si>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</si>
  <si>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</si>
  <si>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</si>
  <si>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</si>
  <si>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</si>
  <si>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</si>
  <si>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</si>
  <si>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</si>
  <si>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</si>
  <si>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</si>
  <si>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</si>
  <si>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</si>
  <si>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</si>
  <si>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</si>
  <si>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</si>
  <si>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</si>
  <si>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</si>
  <si>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</si>
  <si>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</si>
  <si>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</si>
  <si>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</si>
  <si>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</si>
  <si>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</si>
  <si>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</si>
  <si>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</si>
  <si>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</si>
  <si>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</si>
  <si>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</si>
  <si>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</si>
  <si>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</si>
  <si>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</si>
  <si>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</si>
  <si>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</si>
  <si>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</si>
  <si>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</si>
  <si>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</si>
  <si>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</si>
  <si>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</si>
  <si>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</si>
  <si>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</si>
  <si>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</si>
  <si>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</si>
  <si>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</si>
  <si>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</si>
  <si>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</si>
  <si>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</si>
  <si>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</si>
  <si>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</si>
  <si>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</si>
  <si>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</si>
  <si>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</si>
  <si>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</si>
  <si>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</si>
  <si>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</si>
  <si>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</si>
  <si>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</si>
  <si>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</si>
  <si>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</si>
  <si>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</si>
  <si>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</si>
  <si>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</si>
  <si>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</si>
  <si>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</si>
  <si>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</si>
  <si>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</si>
  <si>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</si>
  <si>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</si>
  <si>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</si>
  <si>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</si>
  <si>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</si>
  <si>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</si>
  <si>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</si>
  <si>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</si>
  <si>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</si>
  <si>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</si>
  <si>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</si>
  <si>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</si>
  <si>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</si>
  <si>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</si>
  <si>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</si>
  <si>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</si>
  <si>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</si>
  <si>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</si>
  <si>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</si>
  <si>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</si>
  <si>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</si>
  <si>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</si>
  <si>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</si>
  <si>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</si>
  <si>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</si>
  <si>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</si>
  <si>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</si>
  <si>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</si>
  <si>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</si>
  <si>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</si>
  <si>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</si>
  <si>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</si>
  <si>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</si>
  <si>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</si>
  <si>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</si>
  <si>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</si>
  <si>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</si>
  <si>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</si>
  <si>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</si>
  <si>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</si>
  <si>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</si>
  <si>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</si>
  <si>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</si>
  <si>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</si>
  <si>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</si>
  <si>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</si>
  <si>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</si>
  <si>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</si>
  <si>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</si>
  <si>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</si>
  <si>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</si>
  <si>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</si>
  <si>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</si>
  <si>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</si>
  <si>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</si>
  <si>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</si>
  <si>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</si>
  <si>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</si>
  <si>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</si>
  <si>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</si>
  <si>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</si>
  <si>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</si>
  <si>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</si>
  <si>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</si>
  <si>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</si>
  <si>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</si>
  <si>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</si>
  <si>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</si>
  <si>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</si>
  <si>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</si>
  <si>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</si>
  <si>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</si>
  <si>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</si>
  <si>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</si>
  <si>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</si>
  <si>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</si>
  <si>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</si>
  <si>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</si>
  <si>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</si>
  <si>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</si>
  <si>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</si>
  <si>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</si>
  <si>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</si>
  <si>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</si>
  <si>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</si>
  <si>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</si>
  <si>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</si>
  <si>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</si>
  <si>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</si>
  <si>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</si>
  <si>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</si>
  <si>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</si>
  <si>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</si>
  <si>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</si>
  <si>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</si>
  <si>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</si>
  <si>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</si>
  <si>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</si>
  <si>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</si>
  <si>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</si>
  <si>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</si>
  <si>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</si>
  <si>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</si>
  <si>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</si>
  <si>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</si>
  <si>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</si>
  <si>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</si>
  <si>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</si>
  <si>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</si>
  <si>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</si>
  <si>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</si>
  <si>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</si>
  <si>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</si>
  <si>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</si>
  <si>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</si>
  <si>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</si>
  <si>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</si>
  <si>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</si>
  <si>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</si>
  <si>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</si>
  <si>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</si>
  <si>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</si>
  <si>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</si>
  <si>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</si>
  <si>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</si>
  <si>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</si>
  <si>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</si>
  <si>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</si>
  <si>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</si>
  <si>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</si>
  <si>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</si>
  <si>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</si>
  <si>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</si>
  <si>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</si>
  <si>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</si>
  <si>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</si>
  <si>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</si>
  <si>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</si>
  <si>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</si>
  <si>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</si>
  <si>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</si>
  <si>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</si>
  <si>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</si>
  <si>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</si>
  <si>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</si>
  <si>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</si>
  <si>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</si>
  <si>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</si>
  <si>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</si>
  <si>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</si>
  <si>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</si>
  <si>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</si>
  <si>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</si>
  <si>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</si>
  <si>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</si>
  <si>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</si>
  <si>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</si>
  <si>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</si>
  <si>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</si>
  <si>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</si>
  <si>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</si>
  <si>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</si>
  <si>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</si>
  <si>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</si>
  <si>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</si>
  <si>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</si>
  <si>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</si>
  <si>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</si>
  <si>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</si>
  <si>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</si>
  <si>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</si>
  <si>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</si>
  <si>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</si>
  <si>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</si>
  <si>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</si>
  <si>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</si>
  <si>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</si>
  <si>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</si>
  <si>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</si>
  <si>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</si>
  <si>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</si>
  <si>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</si>
  <si>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</si>
  <si>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</si>
  <si>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</si>
  <si>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</si>
  <si>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</si>
  <si>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</si>
  <si>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</si>
  <si>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</si>
  <si>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</si>
  <si>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</si>
  <si>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</si>
  <si>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</si>
  <si>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</si>
  <si>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</si>
  <si>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</si>
  <si>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</si>
  <si>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</si>
  <si>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</si>
  <si>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</si>
  <si>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</si>
  <si>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</si>
  <si>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</si>
  <si>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</si>
  <si>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</si>
  <si>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</si>
  <si>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</si>
  <si>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</si>
  <si>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</si>
  <si>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</si>
  <si>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</si>
  <si>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</si>
  <si>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</si>
  <si>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</si>
  <si>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</si>
  <si>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</si>
  <si>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</si>
  <si>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</si>
  <si>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</si>
  <si>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</si>
  <si>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</si>
  <si>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</si>
  <si>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</si>
  <si>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</si>
  <si>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</si>
  <si>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</si>
  <si>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</si>
  <si>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</si>
  <si>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</si>
  <si>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</si>
  <si>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</si>
  <si>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</si>
  <si>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</si>
  <si>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</si>
  <si>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</si>
  <si>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</si>
  <si>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</si>
  <si>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</si>
  <si>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</si>
  <si>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</si>
  <si>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</si>
  <si>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</si>
  <si>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</si>
  <si>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</si>
  <si>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</si>
  <si>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</si>
  <si>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</si>
  <si>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</si>
  <si>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</si>
  <si>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</si>
  <si>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</si>
  <si>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</si>
  <si>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</si>
  <si>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</si>
  <si>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</si>
  <si>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</si>
  <si>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</si>
  <si>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</si>
  <si>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</si>
  <si>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</si>
  <si>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</si>
  <si>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</si>
  <si>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</si>
  <si>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</si>
  <si>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</si>
  <si>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</si>
  <si>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</si>
  <si>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</si>
  <si>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</si>
  <si>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</si>
  <si>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</si>
  <si>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</si>
  <si>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</si>
  <si>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</si>
  <si>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</si>
  <si>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</si>
  <si>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</si>
  <si>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</si>
  <si>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</si>
  <si>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</si>
  <si>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</si>
  <si>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</si>
  <si>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</si>
  <si>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</si>
  <si>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</si>
  <si>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</si>
  <si>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</si>
  <si>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</si>
  <si>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</si>
  <si>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</si>
  <si>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</si>
  <si>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</si>
  <si>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</si>
  <si>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</si>
  <si>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</si>
  <si>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</si>
  <si>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</si>
  <si>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</si>
  <si>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</si>
  <si>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</si>
  <si>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</si>
  <si>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</si>
  <si>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</si>
  <si>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</si>
  <si>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</si>
  <si>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</si>
  <si>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</si>
  <si>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</si>
  <si>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</si>
  <si>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</si>
  <si>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</si>
  <si>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</si>
  <si>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</si>
  <si>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</si>
  <si>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</si>
  <si>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</si>
  <si>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</si>
  <si>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</si>
  <si>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</si>
  <si>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</si>
  <si>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</si>
  <si>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</si>
  <si>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</si>
  <si>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</si>
  <si>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</si>
  <si>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</si>
  <si>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</si>
  <si>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</si>
  <si>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</si>
  <si>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</si>
  <si>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</si>
  <si>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</si>
  <si>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</si>
  <si>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</si>
  <si>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</si>
  <si>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</si>
  <si>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</si>
  <si>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</si>
  <si>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</si>
  <si>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</si>
  <si>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</si>
  <si>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</si>
  <si>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</si>
  <si>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</si>
  <si>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</si>
  <si>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</si>
  <si>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</si>
  <si>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</si>
  <si>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</si>
  <si>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</si>
  <si>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</si>
  <si>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</si>
  <si>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</si>
  <si>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</si>
  <si>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</si>
  <si>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</si>
  <si>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</si>
  <si>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</si>
  <si>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</si>
  <si>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</si>
  <si>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</si>
  <si>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</si>
  <si>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</si>
  <si>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</si>
  <si>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</si>
  <si>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</si>
  <si>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</si>
  <si>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</si>
  <si>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</si>
  <si>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</si>
  <si>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</si>
  <si>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</si>
  <si>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</si>
  <si>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</si>
  <si>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</si>
  <si>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</si>
  <si>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</si>
  <si>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</si>
  <si>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</si>
  <si>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</si>
  <si>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</si>
  <si>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</si>
  <si>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</si>
  <si>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</si>
  <si>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</si>
  <si>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</si>
  <si>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</si>
  <si>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</si>
  <si>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</si>
  <si>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</si>
  <si>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</si>
  <si>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</si>
  <si>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</si>
  <si>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</si>
  <si>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</si>
  <si>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</si>
  <si>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</si>
  <si>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</si>
  <si>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</si>
  <si>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</si>
  <si>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</si>
  <si>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</si>
  <si>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</si>
  <si>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</si>
  <si>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</si>
  <si>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</si>
  <si>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</si>
  <si>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</si>
  <si>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</si>
  <si>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</si>
  <si>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</si>
  <si>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</si>
  <si>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</si>
  <si>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</si>
  <si>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</si>
  <si>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</si>
  <si>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</si>
  <si>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</si>
  <si>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</si>
  <si>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</si>
  <si>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</si>
  <si>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</si>
  <si>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</si>
  <si>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</si>
  <si>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</si>
  <si>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</si>
  <si>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</si>
  <si>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</si>
  <si>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</si>
  <si>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</si>
  <si>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</si>
  <si>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</si>
  <si>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</si>
  <si>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</si>
  <si>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</si>
  <si>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</si>
  <si>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</si>
  <si>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</si>
  <si>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</si>
  <si>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</si>
  <si>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</si>
  <si>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</si>
  <si>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</si>
  <si>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</si>
  <si>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</si>
  <si>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</si>
  <si>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</si>
  <si>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</si>
  <si>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</si>
  <si>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</si>
  <si>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</si>
  <si>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</si>
  <si>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</si>
  <si>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</si>
  <si>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</si>
  <si>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</si>
  <si>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</si>
  <si>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</si>
  <si>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</si>
  <si>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</si>
  <si>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</si>
  <si>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</si>
  <si>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</si>
  <si>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</si>
  <si>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</si>
  <si>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</si>
  <si>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</si>
  <si>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</si>
  <si>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</si>
  <si>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</si>
  <si>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</si>
  <si>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</si>
  <si>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</si>
  <si>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</si>
  <si>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</si>
  <si>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</si>
  <si>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</si>
  <si>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</si>
  <si>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</si>
  <si>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</si>
  <si>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</si>
  <si>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</si>
  <si>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</si>
  <si>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</si>
  <si>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</si>
  <si>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</si>
  <si>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</si>
  <si>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</si>
  <si>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</si>
  <si>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</si>
  <si>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</si>
  <si>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</si>
  <si>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</si>
  <si>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</si>
  <si>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</si>
  <si>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</si>
  <si>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</si>
  <si>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</si>
  <si>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</si>
  <si>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</si>
  <si>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</si>
  <si>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</si>
  <si>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</si>
  <si>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</si>
  <si>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</si>
  <si>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</si>
  <si>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</si>
  <si>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</si>
  <si>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</si>
  <si>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</si>
  <si>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</si>
  <si>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</si>
  <si>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</si>
  <si>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</si>
  <si>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</si>
  <si>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</si>
  <si>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</si>
  <si>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</si>
  <si>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</si>
  <si>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</si>
  <si>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</si>
  <si>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</si>
  <si>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</si>
  <si>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</si>
  <si>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</si>
  <si>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</si>
  <si>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</si>
  <si>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</si>
  <si>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</si>
  <si>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</si>
  <si>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</si>
  <si>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</si>
  <si>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</si>
  <si>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</si>
  <si>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</si>
  <si>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</si>
  <si>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</si>
  <si>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</si>
  <si>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</si>
  <si>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</si>
  <si>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</si>
  <si>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</si>
  <si>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</si>
  <si>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</si>
  <si>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</si>
  <si>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</si>
  <si>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</si>
  <si>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</si>
  <si>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</si>
  <si>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</si>
  <si>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</si>
  <si>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</si>
  <si>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</si>
  <si>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</si>
  <si>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</si>
  <si>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</si>
  <si>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</si>
  <si>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</si>
  <si>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</si>
  <si>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</si>
  <si>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</si>
  <si>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</si>
  <si>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</si>
  <si>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</si>
  <si>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</si>
  <si>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</si>
  <si>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</si>
  <si>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</si>
  <si>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</si>
  <si>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</si>
  <si>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</si>
  <si>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</si>
  <si>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</si>
  <si>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</si>
  <si>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</si>
  <si>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</si>
  <si>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</si>
  <si>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</si>
  <si>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</si>
  <si>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</si>
  <si>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</si>
  <si>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</si>
  <si>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</si>
  <si>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</si>
  <si>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</si>
  <si>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</si>
  <si>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</si>
  <si>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</si>
  <si>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</si>
  <si>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</si>
  <si>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</si>
  <si>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</si>
  <si>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</si>
  <si>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</si>
  <si>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</si>
  <si>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</si>
  <si>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</si>
  <si>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</si>
  <si>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</si>
  <si>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</si>
  <si>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</si>
  <si>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</si>
  <si>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</si>
  <si>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</si>
  <si>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</si>
  <si>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</si>
  <si>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</si>
  <si>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</si>
  <si>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</si>
  <si>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</si>
  <si>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</si>
  <si>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</si>
  <si>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</si>
  <si>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</si>
  <si>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</si>
  <si>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</si>
  <si>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</si>
  <si>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</si>
  <si>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</si>
  <si>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</si>
  <si>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</si>
  <si>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</si>
  <si>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</si>
  <si>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</si>
  <si>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</si>
  <si>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</si>
  <si>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</si>
  <si>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</si>
  <si>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</si>
  <si>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</si>
  <si>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</si>
  <si>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</si>
  <si>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</si>
  <si>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</si>
  <si>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</si>
  <si>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</si>
  <si>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</si>
  <si>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</si>
  <si>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</si>
  <si>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</si>
  <si>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</si>
  <si>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</si>
  <si>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</si>
  <si>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</si>
  <si>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</si>
  <si>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</si>
  <si>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</si>
  <si>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</si>
  <si>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</si>
  <si>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</si>
  <si>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</si>
  <si>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</si>
  <si>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</si>
  <si>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</si>
  <si>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</si>
  <si>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</si>
  <si>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</si>
  <si>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</si>
  <si>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</si>
  <si>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</si>
  <si>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</si>
  <si>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</si>
  <si>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</si>
  <si>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</si>
  <si>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</si>
  <si>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</si>
  <si>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</si>
  <si>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</si>
  <si>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</si>
  <si>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</si>
  <si>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</si>
  <si>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</si>
  <si>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</si>
  <si>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</si>
  <si>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</si>
  <si>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</si>
  <si>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</si>
  <si>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</si>
  <si>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</si>
  <si>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</si>
  <si>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</si>
  <si>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</si>
  <si>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</si>
  <si>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</si>
  <si>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</si>
  <si>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</si>
  <si>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</si>
  <si>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</si>
  <si>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</si>
  <si>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</si>
  <si>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</si>
  <si>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</si>
  <si>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</si>
  <si>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</si>
  <si>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</si>
  <si>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</si>
  <si>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</si>
  <si>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</si>
  <si>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</si>
  <si>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</si>
  <si>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</si>
  <si>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</si>
  <si>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</si>
  <si>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</si>
  <si>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</si>
  <si>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</si>
  <si>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</si>
  <si>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</si>
  <si>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</si>
  <si>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</si>
  <si>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</si>
  <si>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</si>
  <si>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</si>
  <si>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</si>
  <si>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</si>
  <si>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</si>
  <si>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</si>
  <si>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</si>
  <si>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</si>
  <si>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</si>
  <si>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</si>
  <si>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</si>
  <si>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</si>
  <si>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</si>
  <si>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</si>
  <si>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</si>
  <si>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</si>
  <si>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</si>
  <si>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</si>
  <si>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</si>
  <si>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</si>
  <si>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</si>
  <si>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</si>
  <si>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</si>
  <si>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</si>
  <si>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</si>
  <si>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</si>
  <si>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</si>
  <si>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</si>
  <si>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</si>
  <si>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</si>
  <si>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</si>
  <si>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</si>
  <si>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</si>
  <si>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</si>
  <si>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</si>
  <si>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</si>
  <si>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</si>
  <si>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</si>
  <si>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</si>
  <si>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</si>
  <si>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</si>
  <si>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</si>
  <si>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</si>
  <si>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</si>
  <si>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</si>
  <si>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</si>
  <si>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</si>
  <si>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</si>
  <si>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</si>
  <si>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</si>
  <si>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</si>
  <si>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</si>
  <si>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</si>
  <si>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</si>
  <si>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</si>
  <si>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</si>
  <si>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</si>
  <si>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</si>
  <si>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</si>
  <si>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</si>
  <si>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</si>
  <si>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</si>
  <si>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</si>
  <si>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</si>
  <si>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</si>
  <si>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</si>
  <si>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</si>
  <si>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</si>
  <si>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</si>
  <si>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</si>
  <si>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</si>
  <si>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</si>
  <si>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</si>
  <si>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</si>
  <si>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</si>
  <si>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</si>
  <si>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</si>
  <si>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</si>
  <si>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</si>
  <si>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</si>
  <si>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</si>
  <si>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</si>
  <si>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</si>
  <si>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</si>
  <si>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</si>
  <si>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</si>
  <si>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</si>
  <si>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</si>
  <si>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</si>
  <si>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</si>
  <si>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</si>
  <si>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</si>
  <si>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</si>
  <si>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</si>
  <si>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</si>
  <si>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</si>
  <si>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</si>
  <si>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</si>
  <si>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</si>
  <si>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</si>
  <si>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</si>
  <si>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</si>
  <si>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</si>
  <si>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</si>
  <si>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</si>
  <si>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</si>
  <si>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</si>
  <si>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</si>
  <si>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</si>
  <si>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</si>
  <si>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</si>
  <si>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</si>
  <si>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</si>
  <si>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</si>
  <si>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</si>
  <si>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</si>
  <si>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</si>
  <si>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</si>
  <si>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</si>
  <si>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</si>
  <si>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</si>
  <si>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</si>
  <si>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</si>
  <si>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</si>
  <si>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</si>
  <si>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</si>
  <si>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</si>
  <si>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</si>
  <si>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</si>
  <si>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</si>
  <si>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</si>
  <si>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</si>
  <si>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</si>
  <si>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</si>
  <si>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</si>
  <si>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</si>
  <si>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</si>
  <si>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</si>
  <si>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</si>
  <si>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</si>
  <si>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</si>
  <si>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</si>
  <si>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</si>
  <si>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</si>
  <si>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</si>
  <si>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</si>
  <si>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</si>
  <si>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</si>
  <si>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</si>
  <si>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</si>
  <si>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</si>
  <si>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</si>
  <si>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</si>
  <si>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</si>
  <si>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</si>
  <si>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</si>
  <si>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</si>
  <si>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</si>
  <si>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</si>
  <si>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</si>
  <si>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</si>
  <si>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</si>
  <si>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</si>
  <si>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</si>
  <si>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</si>
  <si>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</si>
  <si>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</si>
  <si>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</si>
  <si>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</si>
  <si>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</si>
  <si>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</si>
  <si>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</si>
  <si>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</si>
  <si>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</si>
  <si>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</si>
  <si>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</si>
  <si>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</si>
  <si>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</si>
  <si>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</si>
  <si>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</si>
  <si>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</si>
  <si>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</si>
  <si>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</si>
  <si>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</si>
  <si>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</si>
  <si>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</si>
  <si>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</si>
  <si>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</si>
  <si>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</si>
  <si>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</si>
  <si>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</si>
  <si>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</si>
  <si>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</si>
  <si>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</si>
  <si>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</si>
  <si>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</si>
  <si>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</si>
  <si>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</si>
  <si>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</si>
  <si>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</si>
  <si>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</si>
  <si>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</si>
  <si>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</si>
  <si>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</si>
  <si>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</si>
  <si>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</si>
  <si>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</si>
  <si>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</si>
  <si>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</si>
  <si>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</si>
  <si>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</si>
  <si>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</si>
  <si>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</si>
  <si>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</si>
  <si>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</si>
  <si>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</si>
  <si>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</si>
  <si>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</si>
  <si>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</si>
  <si>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</si>
  <si>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</si>
  <si>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</si>
  <si>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</si>
  <si>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</si>
  <si>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</si>
  <si>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</si>
  <si>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</si>
  <si>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</si>
  <si>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</si>
  <si>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</si>
  <si>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</si>
  <si>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</si>
  <si>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</si>
  <si>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</si>
  <si>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</si>
  <si>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</si>
  <si>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</si>
  <si>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</si>
  <si>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</si>
  <si>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</si>
  <si>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</si>
  <si>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</si>
  <si>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</si>
  <si>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</si>
  <si>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</si>
  <si>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</si>
  <si>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</si>
  <si>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</si>
  <si>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</si>
  <si>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</si>
  <si>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</si>
  <si>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</si>
  <si>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</si>
  <si>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</si>
  <si>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</si>
  <si>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</si>
  <si>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</si>
  <si>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</si>
  <si>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</si>
  <si>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</si>
  <si>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</si>
  <si>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</si>
  <si>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</si>
  <si>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</si>
  <si>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</si>
  <si>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</si>
  <si>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</si>
  <si>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</si>
  <si>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</si>
  <si>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</si>
  <si>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</si>
  <si>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</si>
  <si>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</si>
  <si>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</si>
  <si>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</si>
  <si>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</si>
  <si>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</si>
  <si>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</si>
  <si>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</si>
  <si>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</si>
  <si>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</si>
  <si>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</si>
  <si>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</si>
  <si>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</si>
  <si>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</si>
  <si>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</si>
  <si>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</si>
  <si>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</si>
  <si>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</si>
  <si>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</si>
  <si>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</si>
  <si>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</si>
  <si>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</si>
  <si>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</si>
  <si>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</si>
  <si>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</si>
  <si>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</si>
  <si>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</si>
  <si>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</si>
  <si>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</si>
  <si>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</si>
  <si>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</si>
  <si>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</si>
  <si>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</si>
  <si>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</si>
  <si>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</si>
  <si>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</si>
  <si>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</si>
  <si>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</si>
  <si>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</si>
  <si>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</si>
  <si>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</si>
  <si>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</si>
  <si>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</si>
  <si>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</si>
  <si>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</si>
  <si>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</si>
  <si>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</si>
  <si>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</si>
  <si>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</si>
  <si>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</si>
  <si>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</si>
  <si>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</si>
  <si>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</si>
  <si>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</si>
  <si>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</si>
  <si>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</si>
  <si>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</si>
  <si>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</si>
  <si>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</si>
  <si>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</si>
  <si>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</si>
  <si>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</si>
  <si>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</si>
  <si>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</si>
  <si>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</si>
  <si>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</si>
  <si>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</si>
  <si>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</si>
  <si>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</si>
  <si>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</si>
  <si>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</si>
  <si>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</si>
  <si>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</si>
  <si>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</si>
  <si>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</si>
  <si>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</si>
  <si>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</si>
  <si>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</si>
  <si>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</si>
  <si>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</si>
  <si>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</si>
  <si>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</si>
  <si>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</si>
  <si>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</si>
  <si>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</si>
  <si>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</si>
  <si>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</si>
  <si>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</si>
  <si>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</si>
  <si>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</si>
  <si>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</si>
  <si>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</si>
  <si>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</si>
  <si>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</si>
  <si>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</si>
  <si>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</si>
  <si>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</si>
  <si>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</si>
  <si>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</si>
  <si>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</si>
  <si>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</si>
  <si>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</si>
  <si>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</si>
  <si>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</si>
  <si>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</si>
  <si>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</si>
  <si>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</si>
  <si>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</si>
  <si>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</si>
  <si>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</si>
  <si>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</si>
  <si>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</si>
  <si>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</si>
  <si>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</si>
  <si>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</si>
  <si>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</si>
  <si>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</si>
  <si>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</si>
  <si>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</si>
  <si>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</si>
  <si>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</si>
  <si>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</si>
  <si>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</si>
  <si>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</si>
  <si>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</si>
  <si>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</si>
  <si>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</si>
  <si>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</si>
  <si>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</si>
  <si>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</si>
  <si>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</si>
  <si>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</si>
  <si>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</si>
  <si>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</si>
  <si>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</si>
  <si>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</si>
  <si>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</si>
  <si>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</si>
  <si>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</si>
  <si>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</si>
  <si>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</si>
  <si>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</si>
  <si>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</si>
  <si>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</si>
  <si>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</si>
  <si>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</si>
  <si>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</si>
  <si>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</si>
  <si>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</si>
  <si>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</si>
  <si>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</si>
  <si>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</si>
  <si>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</si>
  <si>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</si>
  <si>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</si>
  <si>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</si>
  <si>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</si>
  <si>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</si>
  <si>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</si>
  <si>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</si>
  <si>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</si>
  <si>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</si>
  <si>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</si>
  <si>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</si>
  <si>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</si>
  <si>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</si>
  <si>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</si>
  <si>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</si>
  <si>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</si>
  <si>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</si>
  <si>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</si>
  <si>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</si>
  <si>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</si>
  <si>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</si>
  <si>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</si>
  <si>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</si>
  <si>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</si>
  <si>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</si>
  <si>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</si>
  <si>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</si>
  <si>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</si>
  <si>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</si>
  <si>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</si>
  <si>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</si>
  <si>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</si>
  <si>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</si>
  <si>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</si>
  <si>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</si>
  <si>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</si>
  <si>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</si>
  <si>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</si>
  <si>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</si>
  <si>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</si>
  <si>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</si>
  <si>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</si>
  <si>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</si>
  <si>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</si>
  <si>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</si>
  <si>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</si>
  <si>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</si>
  <si>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</si>
  <si>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</si>
  <si>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</si>
  <si>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</si>
  <si>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</si>
  <si>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</si>
  <si>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</si>
  <si>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</si>
  <si>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</si>
  <si>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</si>
  <si>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</si>
  <si>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</si>
  <si>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</si>
  <si>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</si>
  <si>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</si>
  <si>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</si>
  <si>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</si>
  <si>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</si>
  <si>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</si>
  <si>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</si>
  <si>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</si>
  <si>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</si>
  <si>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</si>
  <si>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</si>
  <si>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</si>
  <si>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</si>
  <si>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</si>
  <si>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</si>
  <si>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</si>
  <si>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</si>
  <si>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</si>
  <si>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</si>
  <si>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</si>
  <si>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</si>
  <si>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</si>
  <si>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</si>
  <si>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</si>
  <si>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</si>
  <si>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</si>
  <si>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</si>
  <si>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</si>
  <si>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</si>
  <si>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</si>
  <si>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</si>
  <si>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</si>
  <si>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</si>
  <si>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</si>
  <si>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</si>
  <si>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</si>
  <si>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</si>
  <si>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</si>
  <si>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</si>
  <si>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</si>
  <si>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</si>
  <si>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</si>
  <si>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</si>
  <si>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</si>
  <si>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</si>
  <si>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</si>
  <si>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</si>
  <si>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</si>
  <si>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</si>
  <si>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</si>
  <si>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</si>
  <si>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</si>
  <si>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</si>
  <si>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</si>
  <si>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</si>
  <si>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</si>
  <si>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</si>
  <si>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</si>
  <si>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</si>
  <si>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</si>
  <si>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</si>
  <si>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</si>
  <si>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</si>
  <si>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</si>
  <si>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</si>
  <si>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</si>
  <si>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</si>
  <si>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</si>
  <si>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</si>
  <si>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</si>
  <si>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</si>
  <si>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</si>
  <si>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</si>
  <si>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</si>
  <si>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</si>
  <si>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</si>
  <si>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</si>
  <si>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</si>
  <si>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</si>
  <si>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</si>
  <si>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</si>
  <si>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</si>
  <si>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</si>
  <si>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</si>
  <si>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</si>
  <si>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</si>
  <si>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</si>
  <si>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</si>
  <si>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</si>
  <si>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</si>
  <si>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</si>
  <si>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</si>
  <si>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</si>
  <si>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</si>
  <si>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</si>
  <si>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</si>
  <si>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</si>
  <si>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</si>
  <si>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</si>
  <si>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</si>
  <si>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</si>
  <si>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</si>
  <si>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</si>
  <si>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</si>
  <si>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</si>
  <si>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</si>
  <si>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</si>
  <si>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</si>
  <si>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</si>
  <si>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</si>
  <si>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</si>
  <si>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</si>
  <si>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</si>
  <si>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</si>
  <si>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</si>
  <si>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</si>
  <si>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</si>
  <si>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</si>
  <si>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</si>
  <si>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</si>
  <si>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</si>
  <si>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</si>
  <si>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</si>
  <si>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</si>
  <si>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</si>
  <si>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</si>
  <si>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</si>
  <si>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</si>
  <si>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</si>
  <si>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</si>
  <si>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</si>
  <si>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</si>
  <si>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</si>
  <si>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</si>
  <si>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</si>
  <si>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</si>
  <si>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</si>
  <si>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</si>
  <si>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</si>
  <si>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</si>
  <si>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</si>
  <si>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</si>
  <si>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</si>
  <si>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</si>
  <si>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</si>
  <si>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</si>
  <si>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</si>
  <si>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</si>
  <si>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</si>
  <si>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</si>
  <si>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</si>
  <si>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</si>
  <si>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</si>
  <si>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</si>
  <si>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</si>
  <si>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</si>
  <si>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</si>
  <si>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</si>
  <si>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</si>
  <si>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</si>
  <si>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</si>
  <si>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</si>
  <si>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</si>
  <si>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</si>
  <si>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</si>
  <si>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</si>
  <si>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</si>
  <si>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</si>
  <si>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</si>
  <si>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</si>
  <si>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</si>
  <si>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</si>
  <si>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</si>
  <si>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</si>
  <si>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</si>
  <si>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</si>
  <si>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</si>
  <si>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</si>
  <si>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</si>
  <si>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</si>
  <si>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</si>
  <si>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</si>
  <si>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</si>
  <si>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</si>
  <si>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</si>
  <si>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</si>
  <si>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</si>
  <si>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</si>
  <si>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</si>
  <si>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</si>
  <si>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</si>
  <si>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</si>
  <si>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</si>
  <si>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</si>
  <si>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</si>
  <si>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</si>
  <si>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</si>
  <si>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</si>
  <si>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</si>
  <si>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</si>
  <si>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</si>
  <si>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</si>
  <si>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</si>
  <si>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</si>
  <si>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</si>
  <si>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</si>
  <si>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</si>
  <si>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</si>
  <si>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</si>
  <si>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</si>
  <si>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</si>
  <si>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</si>
  <si>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</si>
  <si>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</si>
  <si>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</si>
  <si>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</si>
  <si>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</si>
  <si>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</si>
  <si>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</si>
  <si>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</si>
  <si>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</si>
  <si>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</si>
  <si>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</si>
  <si>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</si>
  <si>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</si>
  <si>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</si>
  <si>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</si>
  <si>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</si>
  <si>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</si>
  <si>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</si>
  <si>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</si>
  <si>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</si>
  <si>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</si>
  <si>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</si>
  <si>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</si>
  <si>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</si>
  <si>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</si>
  <si>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</si>
  <si>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</si>
  <si>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</si>
  <si>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</si>
  <si>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</si>
  <si>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</si>
  <si>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</si>
  <si>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</si>
  <si>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</si>
  <si>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</si>
  <si>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</si>
  <si>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</si>
  <si>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</si>
  <si>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</si>
  <si>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</si>
  <si>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</si>
  <si>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</si>
  <si>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</si>
  <si>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</si>
  <si>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</si>
  <si>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</si>
  <si>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</si>
  <si>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</si>
  <si>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</si>
  <si>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</si>
  <si>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</si>
  <si>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</si>
  <si>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</si>
  <si>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</si>
  <si>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</si>
  <si>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</si>
  <si>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</si>
  <si>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</si>
  <si>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</si>
  <si>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</si>
  <si>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</si>
  <si>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</si>
  <si>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</si>
  <si>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</si>
  <si>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</si>
  <si>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</si>
  <si>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</si>
  <si>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</si>
  <si>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</si>
  <si>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</si>
  <si>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</si>
  <si>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</si>
  <si>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</si>
  <si>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</si>
  <si>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</si>
  <si>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</si>
  <si>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</si>
  <si>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</si>
  <si>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</si>
  <si>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</si>
  <si>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</si>
  <si>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</si>
  <si>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</si>
  <si>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</si>
  <si>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</si>
  <si>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</si>
  <si>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</si>
  <si>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</si>
  <si>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</si>
  <si>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</si>
  <si>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</si>
  <si>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</si>
  <si>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</si>
  <si>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</si>
  <si>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</si>
  <si>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</si>
  <si>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</si>
  <si>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</si>
  <si>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</si>
  <si>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</si>
  <si>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</si>
  <si>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</si>
  <si>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</si>
  <si>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</si>
  <si>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</si>
  <si>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</si>
  <si>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</si>
  <si>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</si>
  <si>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</si>
  <si>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</si>
  <si>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</si>
  <si>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</si>
  <si>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</si>
  <si>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</si>
  <si>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</si>
  <si>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</si>
  <si>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</si>
  <si>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</si>
  <si>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</si>
  <si>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</si>
  <si>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</si>
  <si>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</si>
  <si>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</si>
  <si>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</si>
  <si>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</si>
  <si>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</si>
  <si>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</si>
  <si>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</si>
  <si>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</si>
  <si>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</si>
  <si>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</si>
  <si>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</si>
  <si>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</si>
  <si>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</si>
  <si>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</si>
  <si>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</si>
  <si>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</si>
  <si>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</si>
  <si>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</si>
  <si>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</si>
  <si>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</si>
  <si>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</si>
  <si>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</si>
  <si>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</si>
  <si>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</si>
  <si>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</si>
  <si>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</si>
  <si>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</si>
  <si>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</si>
  <si>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</si>
  <si>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</si>
  <si>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</si>
  <si>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</si>
  <si>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</si>
  <si>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</si>
  <si>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</si>
  <si>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</si>
  <si>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</si>
  <si>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</si>
  <si>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</si>
  <si>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</si>
  <si>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</si>
  <si>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</si>
  <si>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</si>
  <si>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</si>
  <si>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</si>
  <si>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</si>
  <si>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</si>
  <si>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</si>
  <si>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</si>
  <si>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</si>
  <si>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</si>
  <si>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</si>
  <si>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</si>
  <si>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</si>
  <si>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</si>
  <si>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</si>
  <si>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</si>
  <si>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</si>
  <si>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</si>
  <si>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</si>
  <si>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</si>
  <si>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</si>
  <si>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</si>
  <si>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</si>
  <si>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</si>
  <si>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</si>
  <si>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</si>
  <si>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</si>
  <si>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</si>
  <si>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</si>
  <si>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</si>
  <si>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</si>
  <si>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</si>
  <si>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</si>
  <si>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</si>
  <si>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</si>
  <si>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</si>
  <si>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</si>
  <si>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</si>
  <si>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</si>
  <si>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</si>
  <si>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</si>
  <si>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</si>
  <si>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</si>
  <si>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</si>
  <si>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</si>
  <si>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</si>
  <si>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</si>
  <si>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</si>
  <si>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</si>
  <si>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</si>
  <si>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</si>
  <si>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</si>
  <si>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</si>
  <si>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</si>
  <si>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</si>
  <si>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</si>
  <si>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</si>
  <si>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</si>
  <si>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</si>
  <si>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</si>
  <si>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</si>
  <si>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</si>
  <si>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</si>
  <si>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</si>
  <si>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</si>
  <si>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</si>
  <si>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</si>
  <si>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</si>
  <si>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</si>
  <si>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</si>
  <si>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</si>
  <si>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</si>
  <si>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</si>
  <si>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</si>
  <si>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</si>
  <si>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</si>
  <si>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</si>
  <si>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</si>
  <si>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</si>
  <si>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</si>
  <si>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</si>
  <si>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</si>
  <si>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</si>
  <si>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</si>
  <si>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</si>
  <si>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</si>
  <si>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</si>
  <si>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</si>
  <si>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</si>
  <si>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</si>
  <si>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</si>
  <si>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</si>
  <si>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</si>
  <si>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</si>
  <si>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</si>
  <si>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</si>
  <si>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</si>
  <si>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</si>
  <si>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</si>
  <si>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</si>
  <si>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</si>
  <si>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</si>
  <si>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</si>
  <si>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</si>
  <si>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</si>
  <si>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</si>
  <si>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</si>
  <si>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</si>
  <si>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</si>
  <si>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</si>
  <si>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</si>
  <si>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</si>
  <si>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</si>
  <si>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</si>
  <si>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</si>
  <si>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</si>
  <si>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</si>
  <si>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</si>
  <si>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</si>
  <si>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</si>
  <si>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</si>
  <si>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</si>
  <si>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</si>
  <si>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</si>
  <si>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</si>
  <si>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</si>
  <si>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</si>
  <si>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</si>
  <si>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</si>
  <si>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</si>
  <si>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</si>
  <si>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</si>
  <si>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</si>
  <si>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</si>
  <si>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</si>
  <si>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</si>
  <si>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</si>
  <si>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</si>
  <si>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</si>
  <si>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</si>
  <si>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</si>
  <si>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</si>
  <si>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</si>
  <si>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</si>
  <si>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</si>
  <si>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</si>
  <si>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</si>
  <si>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</si>
  <si>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</si>
  <si>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</si>
  <si>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</si>
  <si>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</si>
  <si>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</si>
  <si>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</si>
  <si>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</si>
  <si>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</si>
  <si>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</si>
  <si>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</si>
  <si>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</si>
  <si>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</si>
  <si>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</si>
  <si>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</si>
  <si>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</si>
  <si>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</si>
  <si>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</si>
  <si>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</si>
  <si>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</si>
  <si>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</si>
  <si>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</si>
  <si>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</si>
  <si>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</si>
  <si>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</si>
  <si>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</si>
  <si>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</si>
  <si>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</si>
  <si>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</si>
  <si>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</si>
  <si>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</si>
  <si>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</si>
  <si>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</si>
  <si>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</si>
  <si>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</si>
  <si>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</si>
  <si>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</si>
  <si>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</si>
  <si>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</si>
  <si>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</si>
  <si>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</si>
  <si>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</si>
  <si>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</si>
  <si>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</si>
  <si>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</si>
  <si>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</si>
  <si>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</si>
  <si>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</si>
  <si>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</si>
  <si>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</si>
  <si>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</si>
  <si>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</si>
  <si>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</si>
  <si>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</si>
  <si>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</si>
  <si>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</si>
  <si>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</si>
  <si>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</si>
  <si>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</si>
  <si>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</si>
  <si>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</si>
  <si>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</si>
  <si>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</si>
  <si>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</si>
  <si>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</si>
  <si>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</si>
  <si>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</si>
  <si>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</si>
  <si>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</si>
  <si>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</si>
  <si>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</si>
  <si>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</si>
  <si>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</si>
  <si>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</si>
  <si>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</si>
  <si>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</si>
  <si>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</si>
  <si>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</si>
  <si>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</si>
  <si>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</si>
  <si>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</si>
  <si>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</si>
  <si>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</si>
  <si>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</si>
  <si>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</si>
  <si>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</si>
  <si>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</si>
  <si>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</si>
  <si>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</si>
  <si>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</si>
  <si>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</si>
  <si>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</si>
  <si>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</si>
  <si>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</si>
  <si>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</si>
  <si>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</si>
  <si>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</si>
  <si>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</si>
  <si>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</si>
  <si>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</si>
  <si>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</si>
  <si>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</si>
  <si>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</si>
  <si>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</si>
  <si>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</si>
  <si>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</si>
  <si>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</si>
  <si>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</si>
  <si>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</si>
  <si>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</si>
  <si>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</si>
  <si>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</si>
  <si>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</si>
  <si>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</si>
  <si>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</si>
  <si>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</si>
  <si>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</si>
  <si>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</si>
  <si>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</si>
  <si>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</si>
  <si>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</si>
  <si>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</si>
  <si>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</si>
  <si>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</si>
  <si>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</si>
  <si>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</si>
  <si>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</si>
  <si>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</si>
  <si>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</si>
  <si>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</si>
  <si>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</si>
  <si>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</si>
  <si>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</si>
  <si>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</si>
  <si>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</si>
  <si>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</si>
  <si>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</si>
  <si>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</si>
  <si>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</si>
  <si>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</si>
  <si>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</si>
  <si>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</si>
  <si>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</si>
  <si>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</si>
  <si>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</si>
  <si>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</si>
  <si>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</si>
  <si>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</si>
  <si>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</si>
  <si>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</si>
  <si>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</si>
  <si>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</si>
  <si>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</si>
  <si>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</si>
  <si>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</si>
  <si>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</si>
  <si>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</si>
  <si>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</si>
  <si>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</si>
  <si>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</si>
  <si>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</si>
  <si>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</si>
  <si>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</si>
  <si>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</si>
  <si>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</si>
  <si>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</si>
  <si>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</si>
  <si>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</si>
  <si>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</si>
  <si>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</si>
  <si>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</si>
  <si>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</si>
  <si>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</si>
  <si>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</si>
  <si>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</si>
  <si>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</si>
  <si>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</si>
  <si>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</si>
  <si>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</si>
  <si>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</si>
  <si>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</si>
  <si>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</si>
  <si>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</si>
  <si>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</si>
  <si>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</si>
  <si>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</si>
  <si>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</si>
  <si>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</si>
  <si>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</si>
  <si>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</si>
  <si>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</si>
  <si>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</si>
  <si>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</si>
  <si>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</si>
  <si>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</si>
  <si>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</si>
  <si>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</si>
  <si>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</si>
  <si>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</si>
  <si>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</si>
  <si>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</si>
  <si>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</si>
  <si>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</si>
  <si>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</si>
  <si>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</si>
  <si>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</si>
  <si>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</si>
  <si>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</si>
  <si>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</si>
  <si>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</si>
  <si>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</si>
  <si>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</si>
  <si>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</si>
  <si>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</si>
  <si>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</si>
  <si>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</si>
  <si>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</si>
  <si>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</si>
  <si>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</si>
  <si>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</si>
  <si>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</si>
  <si>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</si>
  <si>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</si>
  <si>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</si>
  <si>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</si>
  <si>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</si>
  <si>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</si>
  <si>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</si>
  <si>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</si>
  <si>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</si>
  <si>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</si>
  <si>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</si>
  <si>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</si>
  <si>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</si>
  <si>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</si>
  <si>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</si>
  <si>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</si>
  <si>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</si>
  <si>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</si>
  <si>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</si>
  <si>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</si>
  <si>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</si>
  <si>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</si>
  <si>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</si>
  <si>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</si>
  <si>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</si>
  <si>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</si>
  <si>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</si>
  <si>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</si>
  <si>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</si>
  <si>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</si>
  <si>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</si>
  <si>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</si>
  <si>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</si>
  <si>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</si>
  <si>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</si>
  <si>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</si>
  <si>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</si>
  <si>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</si>
  <si>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</si>
  <si>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</si>
  <si>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</si>
  <si>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</si>
  <si>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</si>
  <si>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</si>
  <si>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</si>
  <si>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</si>
  <si>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</si>
  <si>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</si>
  <si>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</si>
  <si>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</si>
  <si>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</si>
  <si>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</si>
  <si>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</si>
  <si>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</si>
  <si>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</si>
  <si>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</si>
  <si>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</si>
  <si>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</si>
  <si>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</si>
  <si>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</si>
  <si>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</si>
  <si>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</si>
  <si>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</si>
  <si>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</si>
  <si>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</si>
  <si>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</si>
  <si>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</si>
  <si>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</si>
  <si>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</si>
  <si>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</si>
  <si>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</si>
  <si>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</si>
  <si>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</si>
  <si>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</si>
  <si>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</si>
  <si>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</si>
  <si>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</si>
  <si>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</si>
  <si>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</si>
  <si>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</si>
  <si>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</si>
  <si>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</si>
  <si>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</si>
  <si>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</si>
  <si>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</si>
  <si>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</si>
  <si>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</si>
  <si>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</si>
  <si>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</si>
  <si>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</si>
  <si>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</si>
  <si>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</si>
  <si>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</si>
  <si>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</si>
  <si>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</si>
  <si>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</si>
  <si>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</si>
  <si>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</si>
  <si>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</si>
  <si>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</si>
  <si>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</si>
  <si>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</si>
  <si>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</si>
  <si>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</si>
  <si>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</si>
  <si>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</si>
  <si>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</si>
  <si>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</si>
  <si>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</si>
  <si>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</si>
  <si>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</si>
  <si>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</si>
  <si>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</si>
  <si>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</si>
  <si>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</si>
  <si>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</si>
  <si>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</si>
  <si>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</si>
  <si>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</si>
  <si>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</si>
  <si>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</si>
  <si>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</si>
  <si>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</si>
  <si>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</si>
  <si>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</si>
  <si>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</si>
  <si>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</si>
  <si>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</si>
  <si>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</si>
  <si>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</si>
  <si>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</si>
  <si>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</si>
  <si>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</si>
  <si>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</si>
  <si>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</si>
  <si>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</si>
  <si>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</si>
  <si>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</si>
  <si>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</si>
  <si>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</si>
  <si>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</si>
  <si>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</si>
  <si>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</si>
  <si>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</si>
  <si>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</si>
  <si>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</si>
  <si>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</si>
  <si>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</si>
  <si>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</si>
  <si>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</si>
  <si>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</si>
  <si>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</si>
  <si>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</si>
  <si>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</si>
  <si>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</si>
  <si>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</si>
  <si>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</si>
  <si>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</si>
  <si>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</si>
  <si>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</si>
  <si>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</si>
  <si>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</si>
  <si>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</si>
  <si>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</si>
  <si>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</si>
  <si>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</si>
  <si>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</si>
  <si>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</si>
  <si>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</si>
  <si>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</si>
  <si>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</si>
  <si>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</si>
  <si>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</si>
  <si>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</si>
  <si>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</si>
  <si>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</si>
  <si>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</si>
  <si>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</si>
  <si>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</si>
  <si>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</si>
  <si>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</si>
  <si>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</si>
  <si>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</si>
  <si>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</si>
  <si>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</si>
  <si>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</si>
  <si>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</si>
  <si>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</si>
  <si>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</si>
  <si>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</si>
  <si>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</si>
  <si>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</si>
  <si>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</si>
  <si>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</si>
  <si>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</si>
  <si>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</si>
  <si>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</si>
  <si>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</si>
  <si>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</si>
  <si>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</si>
  <si>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</si>
  <si>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</si>
  <si>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</si>
  <si>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</si>
  <si>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</si>
  <si>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</si>
  <si>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</si>
  <si>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</si>
  <si>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</si>
  <si>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</si>
  <si>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</si>
  <si>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</si>
  <si>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</si>
  <si>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</si>
  <si>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</si>
  <si>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</si>
  <si>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</si>
  <si>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</si>
  <si>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</si>
  <si>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</si>
  <si>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</si>
  <si>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</si>
  <si>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</si>
  <si>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</si>
  <si>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</si>
  <si>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</si>
  <si>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</si>
  <si>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</si>
  <si>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</si>
  <si>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</si>
  <si>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</si>
  <si>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</si>
  <si>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</si>
  <si>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</si>
  <si>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</si>
  <si>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</si>
  <si>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</si>
  <si>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</si>
  <si>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</si>
  <si>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</si>
  <si>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</si>
  <si>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</si>
  <si>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</si>
  <si>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</si>
  <si>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</si>
  <si>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</si>
  <si>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</si>
  <si>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</si>
  <si>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</si>
  <si>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</si>
  <si>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</si>
  <si>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</si>
  <si>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</si>
  <si>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</si>
  <si>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</si>
  <si>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</si>
  <si>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</si>
  <si>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</si>
  <si>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</si>
  <si>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</si>
  <si>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</si>
  <si>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</si>
  <si>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</si>
  <si>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</si>
  <si>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</si>
  <si>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</si>
  <si>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</si>
  <si>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</si>
  <si>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</si>
  <si>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</si>
  <si>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</si>
  <si>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</si>
  <si>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</si>
  <si>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</si>
  <si>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</si>
  <si>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</si>
  <si>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</si>
  <si>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</si>
  <si>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</si>
  <si>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</si>
  <si>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</si>
  <si>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</si>
  <si>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</si>
  <si>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</si>
  <si>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</si>
  <si>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</si>
  <si>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</si>
  <si>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</si>
  <si>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</si>
  <si>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</si>
  <si>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</si>
  <si>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</si>
  <si>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</si>
  <si>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</si>
  <si>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</si>
  <si>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</si>
  <si>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</si>
  <si>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</si>
  <si>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</si>
  <si>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</si>
  <si>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</si>
  <si>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</si>
  <si>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</si>
  <si>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</si>
  <si>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</si>
  <si>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</si>
  <si>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</si>
  <si>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</si>
  <si>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</si>
  <si>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</si>
  <si>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</si>
  <si>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</si>
  <si>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</si>
  <si>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</si>
  <si>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</si>
  <si>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</si>
  <si>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</si>
  <si>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</si>
  <si>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</si>
  <si>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</si>
  <si>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</si>
  <si>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</si>
  <si>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</si>
  <si>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</si>
  <si>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</si>
  <si>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</si>
  <si>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</si>
  <si>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</si>
  <si>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</si>
  <si>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</si>
  <si>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</si>
  <si>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</si>
  <si>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</si>
  <si>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</si>
  <si>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</si>
  <si>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</si>
  <si>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</si>
  <si>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</si>
  <si>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</si>
  <si>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</si>
  <si>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</si>
  <si>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</si>
  <si>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</si>
  <si>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</si>
  <si>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</si>
  <si>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</si>
  <si>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</si>
  <si>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</si>
  <si>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</si>
  <si>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</si>
  <si>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</si>
  <si>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</si>
  <si>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</si>
  <si>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</si>
  <si>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</si>
  <si>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</si>
  <si>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</si>
  <si>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</si>
  <si>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</si>
  <si>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</si>
  <si>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</si>
  <si>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</si>
  <si>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</si>
  <si>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</si>
  <si>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</si>
  <si>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</si>
  <si>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</si>
  <si>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</si>
  <si>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</si>
  <si>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</si>
  <si>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</si>
  <si>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</si>
  <si>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</si>
  <si>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</si>
  <si>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</si>
  <si>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</si>
  <si>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</si>
  <si>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</si>
  <si>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</si>
  <si>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</si>
  <si>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</si>
  <si>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</si>
  <si>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</si>
  <si>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</si>
  <si>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</si>
  <si>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</si>
  <si>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</si>
  <si>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</si>
  <si>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</si>
  <si>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</si>
  <si>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</si>
  <si>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</si>
  <si>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</si>
  <si>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</si>
  <si>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</si>
  <si>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</si>
  <si>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</si>
  <si>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</si>
  <si>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</si>
  <si>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</si>
  <si>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</si>
  <si>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</si>
  <si>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</si>
  <si>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</si>
  <si>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</si>
  <si>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</si>
  <si>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</si>
  <si>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</si>
  <si>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</si>
  <si>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</si>
  <si>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</si>
  <si>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</si>
  <si>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</si>
  <si>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</si>
  <si>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</si>
  <si>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</si>
  <si>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</si>
  <si>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</si>
  <si>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</si>
  <si>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</si>
  <si>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</si>
  <si>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</si>
  <si>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</si>
  <si>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</si>
  <si>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</si>
  <si>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</si>
  <si>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</si>
  <si>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</si>
  <si>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</si>
  <si>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</si>
  <si>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</si>
  <si>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</si>
  <si>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</si>
  <si>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</si>
  <si>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</si>
  <si>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</si>
  <si>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</si>
  <si>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</si>
  <si>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</si>
  <si>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</si>
  <si>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</si>
  <si>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</si>
  <si>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</si>
  <si>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</si>
  <si>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</si>
  <si>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</si>
  <si>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</si>
  <si>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</si>
  <si>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</si>
  <si>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</si>
  <si>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</si>
  <si>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</si>
  <si>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</si>
  <si>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</si>
  <si>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</si>
  <si>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</si>
  <si>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</si>
  <si>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</si>
  <si>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</si>
  <si>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</si>
  <si>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</si>
  <si>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</si>
  <si>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</si>
  <si>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</si>
  <si>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</si>
  <si>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</si>
  <si>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</si>
  <si>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</si>
  <si>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</si>
  <si>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</si>
  <si>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</si>
  <si>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</si>
  <si>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</si>
  <si>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</si>
  <si>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</si>
  <si>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</si>
  <si>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</si>
  <si>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</si>
  <si>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</si>
  <si>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</si>
  <si>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</si>
  <si>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</si>
  <si>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</si>
  <si>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</si>
  <si>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</si>
  <si>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</si>
  <si>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</si>
  <si>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</si>
  <si>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</si>
  <si>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</si>
  <si>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</si>
  <si>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</si>
  <si>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</si>
  <si>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</si>
  <si>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</si>
  <si>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</si>
  <si>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</si>
  <si>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</si>
  <si>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</si>
  <si>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</si>
  <si>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</si>
  <si>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</si>
  <si>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</si>
  <si>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</si>
  <si>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</si>
  <si>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</si>
  <si>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</si>
  <si>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</si>
  <si>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</si>
  <si>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</si>
  <si>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</si>
  <si>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</si>
  <si>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</si>
  <si>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</si>
  <si>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</si>
  <si>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</si>
  <si>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</si>
  <si>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</si>
  <si>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</si>
  <si>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</si>
  <si>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</si>
  <si>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</si>
  <si>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</si>
  <si>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</si>
  <si>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</si>
  <si>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</si>
  <si>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</si>
  <si>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</si>
  <si>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</si>
  <si>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</si>
  <si>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</si>
  <si>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</si>
  <si>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</si>
  <si>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</si>
  <si>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</si>
  <si>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</si>
  <si>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</si>
  <si>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</si>
  <si>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</si>
  <si>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</si>
  <si>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</si>
  <si>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</si>
  <si>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</si>
  <si>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</si>
  <si>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</si>
  <si>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</si>
  <si>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</si>
  <si>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</si>
  <si>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</si>
  <si>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</si>
  <si>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</si>
  <si>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</si>
  <si>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</si>
  <si>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</si>
  <si>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</si>
  <si>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</si>
  <si>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</si>
  <si>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</si>
  <si>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</si>
  <si>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</si>
  <si>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</si>
  <si>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</si>
  <si>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</si>
  <si>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</si>
  <si>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</si>
  <si>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</si>
  <si>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</si>
  <si>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</si>
  <si>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</si>
  <si>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</si>
  <si>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</si>
  <si>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</si>
  <si>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</si>
  <si>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</si>
  <si>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</si>
  <si>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</si>
  <si>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</si>
  <si>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</si>
  <si>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</si>
  <si>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</si>
  <si>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</si>
  <si>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</si>
  <si>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</si>
  <si>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</si>
  <si>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</si>
  <si>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</si>
  <si>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</si>
  <si>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</si>
  <si>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</si>
  <si>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</si>
  <si>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</si>
  <si>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</si>
  <si>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</si>
  <si>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</si>
  <si>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</si>
  <si>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</si>
  <si>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</si>
  <si>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</si>
  <si>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</si>
  <si>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</si>
  <si>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</si>
  <si>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</si>
  <si>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</si>
  <si>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</si>
  <si>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</si>
  <si>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</si>
  <si>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</si>
  <si>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</si>
  <si>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</si>
  <si>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</si>
  <si>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</si>
  <si>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</si>
  <si>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</si>
  <si>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</si>
  <si>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</si>
  <si>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</si>
  <si>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</si>
  <si>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</si>
  <si>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</si>
  <si>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</si>
  <si>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</si>
  <si>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</si>
  <si>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</si>
  <si>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</si>
  <si>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</si>
  <si>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</si>
  <si>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</si>
  <si>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</si>
  <si>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</si>
  <si>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</si>
  <si>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</si>
  <si>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</si>
  <si>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</si>
  <si>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</si>
  <si>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</si>
  <si>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</si>
  <si>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</si>
  <si>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</si>
  <si>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</si>
  <si>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</si>
  <si>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</si>
  <si>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</si>
  <si>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</si>
  <si>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</si>
  <si>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</si>
  <si>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</si>
  <si>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</si>
  <si>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</si>
  <si>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</si>
  <si>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</si>
  <si>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</si>
  <si>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</si>
  <si>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</si>
  <si>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</si>
  <si>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</si>
  <si>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</si>
  <si>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</si>
  <si>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</si>
  <si>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</si>
  <si>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</si>
  <si>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</si>
  <si>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</si>
  <si>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</si>
  <si>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</si>
  <si>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</si>
  <si>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</si>
  <si>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</si>
  <si>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</si>
  <si>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</si>
  <si>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</si>
  <si>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</si>
  <si>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</si>
  <si>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</si>
  <si>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</si>
  <si>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</si>
  <si>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</si>
  <si>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</si>
  <si>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</si>
  <si>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</si>
  <si>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</si>
  <si>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</si>
  <si>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</si>
  <si>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</si>
  <si>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</si>
  <si>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</si>
  <si>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</si>
  <si>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</si>
  <si>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</si>
  <si>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</si>
  <si>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</si>
  <si>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</si>
  <si>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</si>
  <si>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</si>
  <si>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</si>
  <si>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</si>
  <si>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</si>
  <si>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</si>
  <si>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</si>
  <si>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</si>
  <si>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</si>
  <si>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</si>
  <si>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</si>
  <si>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</si>
  <si>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</si>
  <si>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</si>
  <si>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</si>
  <si>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</si>
  <si>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</si>
  <si>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</si>
  <si>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</si>
  <si>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</si>
  <si>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</si>
  <si>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</si>
  <si>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</si>
  <si>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</si>
  <si>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</si>
  <si>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</si>
  <si>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</si>
  <si>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</si>
  <si>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</si>
  <si>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</si>
  <si>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</si>
  <si>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</si>
  <si>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</si>
  <si>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</si>
  <si>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</si>
  <si>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</si>
  <si>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</si>
  <si>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</si>
  <si>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</si>
  <si>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</si>
  <si>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</si>
  <si>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</si>
  <si>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</si>
  <si>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</si>
  <si>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</si>
  <si>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</si>
  <si>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</si>
  <si>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</si>
  <si>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</si>
  <si>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</si>
  <si>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</si>
  <si>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</si>
  <si>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</si>
  <si>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</si>
  <si>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</si>
  <si>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</si>
  <si>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</si>
  <si>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</si>
  <si>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</si>
  <si>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</si>
  <si>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</si>
  <si>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</si>
  <si>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</si>
  <si>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</si>
  <si>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</si>
  <si>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</si>
  <si>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</si>
  <si>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</si>
  <si>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</si>
  <si>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</si>
  <si>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</si>
  <si>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</si>
  <si>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</si>
  <si>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</si>
  <si>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</si>
  <si>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</si>
  <si>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</si>
  <si>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</si>
  <si>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</si>
  <si>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</si>
  <si>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</si>
  <si>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</si>
  <si>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</si>
  <si>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</si>
  <si>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</si>
  <si>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</si>
  <si>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</si>
  <si>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</si>
  <si>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</si>
  <si>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</si>
  <si>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</si>
  <si>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</si>
  <si>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</si>
  <si>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</si>
  <si>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</si>
  <si>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</si>
  <si>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</si>
  <si>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</si>
  <si>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</si>
  <si>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</si>
  <si>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</si>
  <si>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</si>
  <si>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</si>
  <si>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</si>
  <si>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</si>
  <si>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</si>
  <si>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</si>
  <si>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</si>
  <si>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</si>
  <si>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</si>
  <si>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</si>
  <si>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</si>
  <si>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</si>
  <si>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</si>
  <si>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</si>
  <si>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</si>
  <si>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</si>
  <si>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</si>
  <si>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</si>
  <si>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</si>
  <si>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</si>
  <si>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</si>
  <si>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</si>
  <si>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</si>
  <si>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</si>
  <si>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</si>
  <si>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</si>
  <si>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</si>
  <si>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</si>
  <si>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</si>
  <si>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</si>
  <si>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</si>
  <si>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</si>
  <si>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</si>
  <si>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</si>
  <si>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</si>
  <si>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</si>
  <si>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</si>
  <si>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</si>
  <si>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</si>
  <si>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</si>
  <si>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</si>
  <si>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</si>
  <si>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</si>
  <si>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</si>
  <si>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</si>
  <si>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</si>
  <si>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</si>
  <si>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</si>
  <si>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</si>
  <si>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</si>
  <si>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</si>
  <si>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</si>
  <si>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</si>
  <si>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</si>
  <si>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</si>
  <si>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</si>
  <si>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</si>
  <si>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</si>
  <si>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</si>
  <si>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</si>
  <si>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</si>
  <si>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</si>
  <si>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</si>
  <si>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</si>
  <si>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</si>
  <si>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</si>
  <si>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</si>
  <si>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</si>
  <si>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</si>
  <si>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</si>
  <si>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</si>
  <si>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</si>
  <si>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</si>
  <si>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</si>
  <si>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</si>
  <si>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</si>
  <si>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</si>
  <si>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</si>
  <si>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</si>
  <si>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</si>
  <si>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</si>
  <si>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</si>
  <si>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</si>
  <si>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</si>
  <si>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</si>
  <si>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</si>
  <si>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</si>
  <si>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</si>
  <si>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</si>
  <si>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</si>
  <si>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</si>
  <si>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</si>
  <si>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</si>
  <si>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</si>
  <si>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</si>
  <si>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</si>
  <si>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</si>
  <si>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</si>
  <si>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</si>
  <si>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</si>
  <si>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</si>
  <si>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</si>
  <si>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</si>
  <si>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</si>
  <si>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</si>
  <si>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</si>
  <si>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</si>
  <si>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</si>
  <si>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</si>
  <si>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</si>
  <si>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</si>
  <si>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</si>
  <si>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</si>
  <si>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</si>
  <si>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</si>
  <si>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</si>
  <si>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</si>
  <si>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</si>
  <si>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</si>
  <si>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</si>
  <si>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</si>
  <si>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</si>
  <si>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</si>
  <si>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</si>
  <si>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</si>
  <si>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</si>
  <si>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</si>
  <si>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</si>
  <si>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</si>
  <si>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</si>
  <si>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</si>
  <si>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</si>
  <si>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</si>
  <si>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</si>
  <si>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</si>
  <si>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</si>
  <si>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</si>
  <si>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</si>
  <si>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</si>
  <si>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</si>
  <si>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</si>
  <si>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</si>
  <si>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</si>
  <si>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</si>
  <si>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</si>
  <si>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</si>
  <si>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</si>
  <si>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</si>
  <si>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</si>
  <si>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</si>
  <si>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</si>
  <si>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</si>
  <si>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</si>
  <si>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</si>
  <si>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</si>
  <si>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</si>
  <si>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</si>
  <si>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</si>
  <si>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</si>
  <si>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</si>
  <si>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</si>
  <si>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</si>
  <si>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</si>
  <si>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</si>
  <si>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</si>
  <si>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</si>
  <si>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</si>
  <si>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</si>
  <si>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</si>
  <si>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</si>
  <si>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</si>
  <si>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</si>
  <si>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</si>
  <si>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</si>
  <si>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</si>
  <si>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</si>
  <si>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</si>
  <si>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</si>
  <si>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</si>
  <si>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</si>
  <si>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</si>
  <si>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</si>
  <si>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</si>
  <si>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</si>
  <si>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</si>
  <si>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</si>
  <si>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</si>
  <si>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</si>
  <si>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</si>
  <si>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</si>
  <si>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</si>
  <si>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</si>
  <si>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</si>
  <si>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</si>
  <si>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</si>
  <si>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</si>
  <si>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</si>
  <si>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</si>
  <si>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</si>
  <si>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</si>
  <si>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</si>
  <si>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</si>
  <si>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</si>
  <si>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</si>
  <si>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</si>
  <si>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</si>
  <si>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</si>
  <si>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</si>
  <si>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</si>
  <si>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</si>
  <si>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</si>
  <si>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</si>
  <si>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</si>
  <si>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</si>
  <si>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</si>
  <si>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</si>
  <si>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</si>
  <si>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</si>
  <si>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</si>
  <si>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</si>
  <si>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</si>
  <si>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</si>
  <si>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</si>
  <si>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</si>
  <si>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</si>
  <si>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</si>
  <si>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</si>
  <si>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</si>
  <si>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</si>
  <si>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</si>
  <si>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</si>
  <si>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</si>
  <si>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</si>
  <si>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</si>
  <si>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</si>
  <si>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</si>
  <si>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</si>
  <si>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</si>
  <si>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</si>
  <si>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</si>
  <si>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</si>
  <si>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</si>
  <si>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</si>
  <si>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</si>
  <si>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</si>
  <si>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</si>
  <si>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</si>
  <si>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</si>
  <si>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</si>
  <si>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</si>
  <si>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</si>
  <si>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</si>
  <si>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</si>
  <si>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</si>
  <si>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</si>
  <si>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</si>
  <si>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</si>
  <si>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</si>
  <si>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</si>
  <si>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</si>
  <si>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</si>
  <si>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</si>
  <si>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</si>
  <si>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</si>
  <si>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</si>
  <si>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</si>
  <si>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</si>
  <si>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</si>
  <si>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</si>
  <si>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</si>
  <si>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</si>
  <si>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</si>
  <si>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</si>
  <si>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</si>
  <si>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</si>
  <si>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</si>
  <si>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</si>
  <si>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</si>
  <si>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</si>
  <si>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</si>
  <si>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</si>
  <si>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</si>
  <si>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</si>
  <si>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</si>
  <si>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</si>
  <si>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</si>
  <si>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</si>
  <si>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</si>
  <si>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</si>
  <si>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</si>
  <si>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</si>
  <si>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</si>
  <si>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</si>
  <si>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</si>
  <si>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</si>
  <si>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</si>
  <si>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</si>
  <si>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</si>
  <si>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</si>
  <si>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</si>
  <si>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</si>
  <si>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</si>
  <si>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</si>
  <si>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</si>
  <si>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</si>
  <si>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</si>
  <si>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</si>
  <si>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</si>
  <si>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</si>
  <si>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</si>
  <si>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</si>
  <si>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</si>
  <si>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</si>
  <si>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</si>
  <si>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</si>
  <si>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</si>
  <si>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</si>
  <si>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</si>
  <si>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</si>
  <si>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</si>
  <si>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</si>
  <si>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</si>
  <si>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</si>
  <si>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</si>
  <si>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</si>
  <si>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</si>
  <si>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</si>
  <si>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</si>
  <si>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</si>
  <si>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</si>
  <si>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</si>
  <si>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</si>
  <si>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</si>
  <si>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</si>
  <si>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</si>
  <si>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</si>
  <si>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</si>
  <si>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</si>
  <si>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</si>
  <si>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</si>
  <si>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</si>
  <si>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</si>
  <si>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</si>
  <si>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</si>
  <si>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</si>
  <si>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</si>
  <si>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</si>
  <si>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</si>
  <si>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</si>
  <si>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</si>
  <si>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</si>
  <si>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</si>
  <si>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</si>
  <si>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</si>
  <si>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</si>
  <si>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</si>
  <si>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</si>
  <si>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</si>
  <si>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</si>
  <si>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</si>
  <si>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</si>
  <si>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</si>
  <si>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</si>
  <si>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</si>
  <si>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</si>
  <si>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</si>
  <si>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</si>
  <si>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</si>
  <si>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</si>
  <si>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</si>
  <si>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</si>
  <si>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</si>
  <si>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</si>
  <si>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</si>
  <si>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</si>
  <si>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</si>
  <si>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</si>
  <si>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</si>
  <si>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</si>
  <si>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</si>
  <si>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</si>
  <si>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</si>
  <si>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</si>
  <si>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</si>
  <si>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</si>
  <si>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</si>
  <si>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</si>
  <si>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</si>
  <si>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</si>
  <si>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</si>
  <si>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</si>
  <si>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</si>
  <si>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</si>
  <si>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</si>
  <si>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</si>
  <si>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</si>
  <si>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</si>
  <si>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</si>
  <si>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</si>
  <si>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</si>
  <si>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</si>
  <si>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</si>
  <si>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</si>
  <si>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</si>
  <si>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</si>
  <si>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</si>
  <si>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</si>
  <si>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</si>
  <si>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</si>
  <si>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</si>
  <si>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</si>
  <si>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</si>
  <si>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</si>
  <si>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</si>
  <si>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</si>
  <si>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</si>
  <si>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</si>
  <si>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</si>
  <si>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</si>
  <si>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</si>
  <si>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</si>
  <si>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</si>
  <si>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</si>
  <si>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</si>
  <si>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</si>
  <si>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</si>
  <si>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</si>
  <si>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</si>
  <si>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</si>
  <si>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</si>
  <si>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</si>
  <si>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</si>
  <si>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</si>
  <si>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</si>
  <si>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</si>
  <si>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</si>
  <si>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</si>
  <si>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</si>
  <si>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</si>
  <si>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</si>
  <si>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</si>
  <si>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</si>
  <si>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</si>
  <si>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</si>
  <si>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</si>
  <si>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</si>
  <si>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</si>
  <si>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</si>
  <si>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</si>
  <si>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</si>
  <si>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</si>
  <si>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</si>
  <si>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</si>
  <si>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</si>
  <si>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</si>
  <si>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</si>
  <si>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</si>
  <si>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</si>
  <si>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</si>
  <si>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</si>
  <si>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</si>
  <si>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</si>
  <si>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</si>
  <si>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</si>
  <si>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</si>
  <si>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</si>
  <si>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</si>
  <si>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</si>
  <si>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</si>
  <si>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</si>
  <si>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</si>
  <si>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</si>
  <si>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</si>
  <si>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</si>
  <si>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</si>
  <si>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</si>
  <si>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</si>
  <si>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</si>
  <si>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</si>
  <si>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</si>
  <si>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</si>
  <si>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</si>
  <si>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</si>
  <si>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</si>
  <si>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</si>
  <si>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</si>
  <si>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</si>
  <si>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</si>
  <si>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</si>
  <si>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</si>
  <si>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</si>
  <si>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</si>
  <si>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</si>
  <si>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</si>
  <si>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</si>
  <si>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</si>
  <si>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</si>
  <si>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</si>
  <si>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</si>
  <si>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</si>
  <si>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</si>
  <si>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</si>
  <si>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</si>
  <si>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</si>
  <si>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</si>
  <si>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</si>
  <si>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</si>
  <si>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</si>
  <si>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</si>
  <si>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</si>
  <si>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</si>
  <si>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</si>
  <si>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</si>
  <si>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</si>
  <si>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</si>
  <si>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</si>
  <si>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</si>
  <si>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</si>
  <si>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</si>
  <si>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</si>
  <si>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</si>
  <si>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</si>
  <si>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</si>
  <si>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</si>
  <si>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</si>
  <si>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</si>
  <si>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</si>
  <si>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</si>
  <si>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</si>
  <si>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</si>
  <si>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</si>
  <si>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</si>
  <si>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</si>
  <si>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</si>
  <si>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</si>
  <si>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</si>
  <si>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</si>
  <si>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</si>
  <si>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</si>
  <si>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</si>
  <si>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</si>
  <si>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</si>
  <si>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</si>
  <si>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</si>
  <si>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</si>
  <si>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</si>
  <si>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</si>
  <si>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</si>
  <si>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</si>
  <si>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</si>
  <si>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</si>
  <si>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</si>
  <si>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</si>
  <si>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</si>
  <si>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</si>
  <si>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</si>
  <si>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</si>
  <si>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</si>
  <si>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</si>
  <si>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</si>
  <si>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</si>
  <si>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</si>
  <si>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</si>
  <si>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</si>
  <si>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</si>
  <si>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</si>
  <si>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</si>
  <si>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</si>
  <si>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</si>
  <si>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</si>
  <si>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</si>
  <si>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</si>
  <si>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</si>
  <si>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</si>
  <si>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</si>
  <si>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</si>
  <si>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</si>
  <si>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</si>
  <si>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</si>
  <si>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</si>
  <si>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</si>
  <si>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</si>
  <si>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</si>
  <si>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</si>
  <si>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</si>
  <si>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</si>
  <si>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</si>
  <si>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</si>
  <si>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</si>
  <si>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</si>
  <si>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</si>
  <si>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</si>
  <si>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</si>
  <si>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</si>
  <si>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</si>
  <si>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</si>
  <si>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</si>
  <si>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</si>
  <si>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</si>
  <si>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</si>
  <si>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</si>
  <si>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</si>
  <si>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</si>
  <si>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</si>
  <si>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</si>
  <si>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</si>
  <si>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</si>
  <si>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</si>
  <si>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</si>
  <si>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</si>
  <si>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</si>
  <si>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</si>
  <si>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</si>
  <si>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</si>
  <si>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</si>
  <si>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</si>
  <si>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</si>
  <si>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</si>
  <si>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</si>
  <si>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</si>
  <si>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</si>
  <si>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</si>
  <si>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</si>
  <si>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</si>
  <si>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</si>
  <si>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</si>
  <si>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</si>
  <si>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</si>
  <si>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</si>
  <si>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</si>
  <si>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</si>
  <si>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</si>
  <si>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</si>
  <si>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</si>
  <si>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</si>
  <si>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</si>
  <si>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</si>
  <si>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</si>
  <si>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</si>
  <si>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</si>
  <si>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</si>
  <si>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</si>
  <si>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</si>
  <si>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</si>
  <si>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</si>
  <si>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</si>
  <si>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</si>
  <si>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</si>
  <si>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</si>
  <si>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</si>
  <si>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</si>
  <si>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</si>
  <si>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</si>
  <si>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</si>
  <si>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</si>
  <si>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</si>
  <si>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</si>
  <si>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</si>
  <si>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</si>
  <si>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</si>
  <si>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</si>
  <si>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</si>
  <si>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</si>
  <si>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</si>
  <si>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</si>
  <si>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</si>
  <si>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</si>
  <si>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</si>
  <si>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</si>
  <si>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</si>
  <si>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</si>
  <si>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</si>
  <si>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</si>
  <si>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</si>
  <si>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</si>
  <si>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</si>
  <si>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</si>
  <si>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</si>
  <si>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</si>
  <si>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</si>
  <si>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</si>
  <si>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</si>
  <si>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</si>
  <si>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</si>
  <si>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</si>
  <si>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</si>
  <si>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</si>
  <si>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</si>
  <si>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</si>
  <si>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</si>
  <si>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</si>
  <si>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</si>
  <si>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</si>
  <si>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</si>
  <si>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</si>
  <si>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</si>
  <si>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</si>
  <si>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</si>
  <si>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</si>
  <si>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</si>
  <si>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</si>
  <si>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</si>
  <si>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</si>
  <si>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</si>
  <si>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</si>
  <si>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</si>
  <si>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</si>
  <si>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</si>
  <si>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</si>
  <si>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</si>
  <si>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</si>
  <si>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</si>
  <si>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</si>
  <si>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</si>
  <si>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</si>
  <si>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</si>
  <si>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</si>
  <si>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</si>
  <si>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</si>
  <si>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</si>
  <si>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</si>
  <si>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</si>
  <si>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</si>
  <si>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</si>
  <si>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</si>
  <si>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</si>
  <si>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</si>
  <si>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</si>
  <si>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</si>
  <si>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</si>
  <si>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</si>
  <si>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</si>
  <si>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</si>
  <si>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</si>
  <si>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</si>
  <si>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</si>
  <si>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</si>
  <si>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</si>
  <si>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</si>
  <si>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</si>
  <si>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</si>
  <si>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</si>
  <si>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</si>
  <si>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</si>
  <si>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</si>
  <si>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</si>
  <si>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</si>
  <si>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</si>
  <si>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</si>
  <si>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</si>
  <si>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</si>
  <si>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</si>
  <si>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</si>
  <si>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</si>
  <si>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</si>
  <si>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</si>
  <si>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</si>
  <si>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</si>
  <si>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</si>
  <si>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</si>
  <si>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</si>
  <si>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</si>
  <si>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</si>
  <si>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</si>
  <si>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</si>
  <si>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</si>
  <si>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</si>
  <si>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</si>
  <si>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</si>
  <si>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</si>
  <si>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</si>
  <si>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</si>
  <si>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</si>
  <si>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</si>
  <si>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</si>
  <si>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</si>
  <si>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</si>
  <si>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</si>
  <si>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</si>
  <si>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</si>
  <si>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</si>
  <si>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</si>
  <si>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</si>
  <si>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</si>
  <si>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</si>
  <si>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</si>
  <si>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</si>
  <si>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</si>
  <si>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</si>
  <si>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</si>
  <si>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</si>
  <si>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</si>
  <si>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</si>
  <si>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</si>
  <si>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</si>
  <si>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</si>
  <si>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</si>
  <si>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</si>
  <si>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</si>
  <si>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</si>
  <si>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</si>
  <si>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</si>
  <si>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</si>
  <si>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</si>
  <si>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</si>
  <si>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</si>
  <si>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</si>
  <si>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</si>
  <si>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</si>
  <si>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</si>
  <si>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</si>
  <si>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</si>
  <si>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</si>
  <si>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</si>
  <si>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</si>
  <si>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</si>
  <si>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</si>
  <si>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</si>
  <si>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</si>
  <si>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</si>
  <si>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</si>
  <si>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</si>
  <si>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</si>
  <si>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</si>
  <si>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</si>
  <si>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</si>
  <si>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</si>
  <si>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</si>
  <si>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</si>
  <si>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</si>
  <si>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</si>
  <si>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</si>
  <si>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</si>
  <si>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</si>
  <si>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</si>
  <si>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</si>
  <si>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</si>
  <si>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</si>
  <si>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</si>
  <si>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</si>
  <si>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</si>
  <si>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</si>
  <si>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</si>
  <si>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</si>
  <si>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</si>
  <si>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</si>
  <si>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</si>
  <si>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</si>
  <si>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</si>
  <si>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</si>
  <si>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</si>
  <si>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</si>
  <si>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</si>
  <si>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</si>
  <si>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</si>
  <si>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</si>
  <si>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</si>
  <si>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</si>
  <si>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</si>
  <si>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</si>
  <si>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</si>
  <si>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</si>
  <si>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</si>
  <si>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</si>
  <si>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</si>
  <si>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</si>
  <si>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</si>
  <si>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</si>
  <si>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</si>
  <si>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</si>
  <si>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</si>
  <si>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</si>
  <si>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</si>
  <si>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</si>
  <si>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</si>
  <si>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</si>
  <si>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</si>
  <si>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</si>
  <si>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</si>
  <si>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</si>
  <si>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</si>
  <si>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</si>
  <si>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</si>
  <si>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</si>
  <si>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</si>
  <si>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</si>
  <si>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</si>
  <si>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</si>
  <si>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</si>
  <si>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</si>
  <si>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</si>
  <si>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</si>
  <si>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</si>
  <si>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</si>
  <si>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</si>
  <si>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</si>
  <si>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</si>
  <si>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</si>
  <si>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</si>
  <si>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</si>
  <si>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</si>
  <si>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</si>
  <si>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</si>
  <si>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</si>
  <si>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</si>
  <si>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</si>
  <si>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</si>
  <si>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</si>
  <si>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</si>
  <si>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</si>
  <si>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</si>
  <si>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</si>
  <si>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</si>
  <si>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</si>
  <si>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</si>
  <si>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</si>
  <si>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</si>
  <si>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</si>
  <si>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</si>
  <si>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</si>
  <si>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</si>
  <si>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</si>
  <si>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</si>
  <si>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</si>
  <si>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</si>
  <si>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</si>
  <si>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</si>
  <si>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</si>
  <si>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</si>
  <si>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</si>
  <si>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</si>
  <si>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</si>
  <si>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</si>
  <si>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</si>
  <si>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</si>
  <si>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</si>
  <si>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</si>
  <si>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</si>
  <si>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</si>
  <si>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</si>
  <si>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</si>
  <si>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</si>
  <si>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</si>
  <si>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</si>
  <si>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</si>
  <si>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</si>
  <si>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</si>
  <si>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</si>
  <si>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</si>
  <si>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</si>
  <si>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</si>
  <si>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</si>
  <si>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</si>
  <si>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</si>
  <si>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</si>
  <si>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</si>
  <si>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</si>
  <si>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</si>
  <si>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</si>
  <si>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</si>
  <si>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</si>
  <si>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</si>
  <si>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</si>
  <si>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</si>
  <si>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</si>
  <si>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</si>
  <si>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</si>
  <si>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</si>
  <si>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</si>
  <si>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</si>
  <si>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</si>
  <si>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</si>
  <si>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</si>
  <si>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</si>
  <si>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</si>
  <si>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</si>
  <si>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</si>
  <si>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</si>
  <si>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</si>
  <si>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</si>
  <si>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</si>
  <si>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</si>
  <si>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</si>
  <si>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</si>
  <si>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</si>
  <si>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</si>
  <si>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</si>
  <si>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</si>
  <si>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</si>
  <si>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</si>
  <si>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</si>
  <si>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</si>
  <si>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</si>
  <si>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</si>
  <si>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</si>
  <si>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</si>
  <si>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</si>
  <si>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</si>
  <si>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</si>
  <si>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</si>
  <si>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</si>
  <si>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</si>
  <si>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</si>
  <si>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</si>
  <si>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</si>
  <si>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</si>
  <si>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</si>
  <si>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</si>
  <si>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</si>
  <si>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</si>
  <si>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</si>
  <si>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</si>
  <si>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</si>
  <si>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</si>
  <si>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</si>
  <si>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</si>
  <si>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</si>
  <si>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</si>
  <si>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</si>
  <si>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</si>
  <si>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</si>
  <si>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</si>
  <si>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</si>
  <si>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</si>
  <si>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</si>
  <si>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</si>
  <si>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</si>
  <si>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</si>
  <si>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</si>
  <si>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</si>
  <si>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</si>
  <si>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</si>
  <si>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</si>
  <si>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</si>
  <si>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</si>
  <si>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</si>
  <si>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</si>
  <si>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</si>
  <si>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</si>
  <si>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</si>
  <si>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</si>
  <si>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</si>
  <si>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</si>
  <si>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</si>
  <si>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</si>
  <si>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</si>
  <si>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</si>
  <si>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</si>
  <si>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</si>
  <si>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</si>
  <si>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</si>
  <si>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</si>
  <si>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</si>
  <si>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</si>
  <si>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</si>
  <si>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</si>
  <si>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</si>
  <si>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</si>
  <si>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</si>
  <si>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</si>
  <si>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</si>
  <si>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</si>
  <si>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</si>
  <si>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</si>
  <si>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</si>
  <si>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</si>
  <si>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</si>
  <si>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</si>
  <si>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</si>
  <si>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</si>
  <si>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</si>
  <si>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</si>
  <si>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</si>
  <si>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</si>
  <si>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</si>
  <si>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</si>
  <si>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</si>
  <si>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</si>
  <si>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</si>
  <si>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</si>
  <si>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</si>
  <si>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</si>
  <si>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</si>
  <si>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</si>
  <si>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</si>
  <si>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</si>
  <si>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</si>
  <si>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</si>
  <si>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</si>
  <si>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</si>
  <si>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</si>
  <si>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</si>
  <si>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</si>
  <si>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</si>
  <si>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</si>
  <si>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</si>
  <si>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</si>
  <si>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</si>
  <si>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</si>
  <si>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</si>
  <si>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</si>
  <si>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</si>
  <si>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</si>
  <si>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</si>
  <si>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</si>
  <si>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</si>
  <si>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</si>
  <si>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</si>
  <si>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</si>
  <si>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</si>
  <si>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</si>
  <si>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</si>
  <si>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</si>
  <si>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</si>
  <si>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</si>
  <si>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</si>
  <si>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</si>
  <si>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</si>
  <si>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</si>
  <si>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</si>
  <si>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</si>
  <si>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</si>
  <si>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</si>
  <si>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</si>
  <si>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</si>
  <si>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</si>
  <si>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</si>
  <si>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</si>
  <si>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</si>
  <si>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</si>
  <si>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</si>
  <si>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</si>
  <si>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</si>
  <si>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</si>
  <si>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</si>
  <si>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</si>
  <si>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</si>
  <si>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</si>
  <si>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</si>
  <si>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</si>
  <si>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</si>
  <si>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</si>
  <si>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</si>
  <si>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</si>
  <si>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</si>
  <si>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</si>
  <si>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</si>
  <si>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</si>
  <si>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</si>
  <si>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</si>
  <si>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</si>
  <si>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</si>
  <si>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</si>
  <si>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</si>
  <si>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</si>
  <si>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</si>
  <si>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</si>
  <si>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</si>
  <si>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</si>
  <si>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</si>
  <si>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</si>
  <si>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</si>
  <si>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</si>
  <si>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</si>
  <si>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</si>
  <si>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</si>
  <si>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</si>
  <si>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</si>
  <si>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</si>
  <si>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</si>
  <si>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</si>
  <si>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</si>
  <si>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</si>
  <si>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</si>
  <si>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</si>
  <si>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</si>
  <si>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</si>
  <si>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</si>
  <si>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</si>
  <si>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</si>
  <si>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</si>
  <si>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</si>
  <si>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</si>
  <si>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</si>
  <si>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</si>
  <si>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</si>
  <si>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</si>
  <si>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</si>
  <si>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</si>
  <si>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</si>
  <si>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</si>
  <si>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</si>
  <si>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</si>
  <si>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</si>
  <si>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</si>
  <si>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</si>
  <si>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</si>
  <si>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</si>
  <si>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</si>
  <si>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</si>
  <si>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</si>
  <si>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</si>
  <si>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</si>
  <si>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</si>
  <si>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</si>
  <si>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</si>
  <si>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</si>
  <si>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</si>
  <si>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</si>
  <si>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</si>
  <si>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</si>
  <si>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</si>
  <si>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</si>
  <si>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</si>
  <si>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</si>
  <si>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</si>
  <si>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</si>
  <si>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</si>
  <si>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</si>
  <si>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</si>
  <si>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</si>
  <si>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</si>
  <si>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</si>
  <si>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</si>
  <si>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</si>
  <si>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</si>
  <si>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</si>
  <si>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</si>
  <si>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</si>
  <si>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</si>
  <si>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</si>
  <si>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</si>
  <si>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</si>
  <si>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</si>
  <si>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</si>
  <si>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</si>
  <si>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</si>
  <si>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</si>
  <si>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</si>
  <si>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</si>
  <si>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</si>
  <si>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</si>
  <si>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</si>
  <si>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</si>
  <si>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</si>
  <si>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</si>
  <si>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</si>
  <si>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</si>
  <si>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</si>
  <si>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</si>
  <si>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</si>
  <si>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</si>
  <si>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</si>
  <si>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</si>
  <si>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</si>
  <si>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</si>
  <si>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</si>
  <si>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</si>
  <si>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</si>
  <si>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</si>
  <si>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</si>
  <si>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</si>
  <si>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</si>
  <si>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</si>
  <si>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</si>
  <si>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</si>
  <si>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</si>
  <si>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</si>
  <si>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</si>
  <si>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</si>
  <si>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</si>
  <si>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</si>
  <si>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</si>
  <si>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</si>
  <si>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</si>
  <si>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</si>
  <si>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</si>
  <si>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</si>
  <si>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</si>
  <si>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</si>
  <si>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</si>
  <si>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</si>
  <si>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</si>
  <si>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</si>
  <si>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</si>
  <si>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</si>
  <si>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</si>
  <si>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</si>
  <si>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</si>
  <si>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</si>
  <si>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</si>
  <si>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</si>
  <si>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</si>
  <si>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</si>
  <si>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</si>
  <si>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</si>
  <si>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</si>
  <si>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</si>
  <si>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</si>
  <si>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</si>
  <si>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</si>
  <si>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</si>
  <si>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</si>
  <si>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</si>
  <si>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</si>
  <si>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</si>
  <si>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</si>
  <si>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</si>
  <si>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</si>
  <si>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</si>
  <si>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</si>
  <si>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</si>
  <si>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</si>
  <si>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</si>
  <si>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</si>
  <si>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</si>
  <si>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</si>
  <si>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</si>
  <si>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</si>
  <si>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</si>
  <si>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</si>
  <si>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</si>
  <si>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</si>
  <si>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</si>
  <si>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</si>
  <si>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</si>
  <si>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</si>
  <si>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</si>
  <si>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</si>
  <si>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</si>
  <si>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</si>
  <si>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</si>
  <si>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</si>
  <si>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</si>
  <si>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</si>
  <si>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</si>
  <si>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</si>
  <si>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</si>
  <si>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</si>
  <si>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</si>
  <si>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</si>
  <si>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</si>
  <si>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</si>
  <si>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</si>
  <si>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</si>
  <si>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</si>
  <si>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</si>
  <si>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</si>
  <si>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</si>
  <si>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</si>
  <si>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</si>
  <si>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</si>
  <si>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</si>
  <si>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</si>
  <si>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</si>
  <si>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</si>
  <si>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</si>
  <si>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</si>
  <si>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</si>
  <si>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</si>
  <si>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</si>
  <si>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</si>
  <si>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</si>
  <si>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</si>
  <si>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</si>
  <si>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</si>
  <si>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</si>
  <si>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</si>
  <si>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</si>
  <si>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</si>
  <si>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</si>
  <si>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</si>
  <si>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</si>
  <si>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</si>
  <si>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</si>
  <si>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</si>
  <si>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</si>
  <si>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</si>
  <si>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</si>
  <si>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</si>
  <si>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</si>
  <si>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</si>
  <si>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</si>
  <si>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</si>
  <si>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</si>
  <si>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</si>
  <si>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</si>
  <si>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</si>
  <si>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</si>
  <si>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</si>
  <si>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</si>
  <si>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</si>
  <si>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</si>
  <si>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</si>
  <si>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</si>
  <si>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</si>
  <si>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</si>
  <si>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</si>
  <si>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</si>
  <si>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</si>
  <si>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</si>
  <si>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</si>
  <si>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</si>
  <si>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</si>
  <si>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</si>
  <si>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</si>
  <si>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</si>
  <si>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</si>
  <si>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</si>
  <si>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</si>
  <si>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</si>
  <si>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</si>
  <si>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</si>
  <si>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</si>
  <si>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</si>
  <si>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</si>
  <si>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</si>
  <si>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</si>
  <si>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</si>
  <si>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</si>
  <si>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</si>
  <si>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</si>
  <si>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</si>
  <si>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</si>
  <si>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</si>
  <si>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</si>
  <si>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</si>
  <si>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</si>
  <si>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</si>
  <si>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</si>
  <si>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</si>
  <si>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</si>
  <si>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</si>
  <si>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</si>
  <si>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</si>
  <si>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</si>
  <si>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</si>
  <si>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</si>
  <si>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</si>
  <si>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</si>
  <si>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</si>
  <si>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</si>
  <si>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</si>
  <si>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</si>
  <si>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</si>
  <si>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</si>
  <si>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</si>
  <si>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</si>
  <si>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</si>
  <si>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</si>
  <si>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</si>
  <si>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</si>
  <si>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</si>
  <si>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</si>
  <si>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</si>
  <si>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</si>
  <si>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</si>
  <si>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</si>
  <si>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</si>
  <si>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</si>
  <si>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</si>
  <si>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</si>
  <si>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</si>
  <si>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</si>
  <si>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</si>
  <si>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</si>
  <si>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</si>
  <si>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</si>
  <si>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</si>
  <si>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</si>
  <si>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</si>
  <si>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</si>
  <si>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</si>
  <si>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</si>
  <si>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</si>
  <si>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</si>
  <si>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</si>
  <si>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</si>
  <si>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</si>
  <si>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</si>
  <si>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</si>
  <si>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</si>
  <si>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</si>
  <si>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</si>
  <si>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</si>
  <si>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</si>
  <si>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</si>
  <si>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</si>
  <si>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</si>
  <si>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</si>
  <si>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</si>
  <si>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</si>
  <si>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</si>
  <si>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</si>
  <si>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</si>
  <si>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</si>
  <si>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</si>
  <si>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</si>
  <si>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</si>
  <si>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</si>
  <si>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</si>
  <si>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</si>
  <si>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</si>
  <si>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</si>
  <si>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</si>
  <si>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</si>
  <si>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</si>
  <si>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</si>
  <si>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</si>
  <si>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</si>
  <si>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</si>
  <si>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</si>
  <si>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</si>
  <si>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</si>
  <si>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</si>
  <si>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</si>
  <si>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</si>
  <si>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</si>
  <si>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</si>
  <si>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</si>
  <si>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</si>
  <si>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</si>
  <si>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</si>
  <si>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</si>
  <si>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</si>
  <si>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</si>
  <si>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</si>
  <si>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</si>
  <si>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</si>
  <si>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</si>
  <si>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</si>
  <si>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</si>
  <si>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</si>
  <si>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</si>
  <si>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</si>
  <si>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</si>
  <si>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</si>
  <si>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</si>
  <si>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</si>
  <si>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</si>
  <si>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</si>
  <si>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</si>
  <si>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</si>
  <si>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</si>
  <si>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</si>
  <si>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</si>
  <si>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</si>
  <si>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</si>
  <si>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</si>
  <si>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</si>
  <si>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</si>
  <si>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</si>
  <si>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</si>
  <si>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</si>
  <si>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</si>
  <si>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</si>
  <si>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</si>
  <si>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</si>
  <si>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</si>
  <si>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</si>
  <si>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</si>
  <si>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</si>
  <si>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</si>
  <si>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</si>
  <si>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</si>
  <si>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</si>
  <si>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</si>
  <si>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</si>
  <si>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</si>
  <si>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</si>
  <si>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</si>
  <si>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</si>
  <si>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</si>
  <si>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</si>
  <si>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</si>
  <si>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</si>
  <si>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</si>
  <si>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</si>
  <si>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</si>
  <si>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</si>
  <si>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</si>
  <si>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</si>
  <si>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</si>
  <si>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</si>
  <si>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</si>
  <si>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</si>
  <si>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</si>
  <si>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</si>
  <si>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</si>
  <si>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</si>
  <si>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</si>
  <si>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</si>
  <si>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</si>
  <si>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</si>
  <si>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</si>
  <si>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</si>
  <si>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</si>
  <si>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</si>
  <si>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</si>
  <si>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</si>
  <si>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</si>
  <si>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</si>
  <si>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</si>
  <si>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</si>
  <si>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</si>
  <si>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</si>
  <si>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</si>
  <si>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</si>
  <si>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</si>
  <si>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</si>
  <si>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</si>
  <si>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</si>
  <si>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</si>
  <si>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</si>
  <si>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</si>
  <si>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</si>
  <si>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</si>
  <si>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</si>
  <si>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</si>
  <si>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</si>
  <si>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</si>
  <si>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</si>
  <si>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</si>
  <si>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</si>
  <si>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</si>
  <si>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</si>
  <si>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</si>
  <si>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</si>
  <si>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</si>
  <si>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</si>
  <si>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</si>
  <si>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</si>
  <si>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</si>
  <si>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</si>
  <si>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</si>
  <si>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</si>
  <si>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</si>
  <si>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</si>
  <si>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</si>
  <si>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</si>
  <si>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</si>
  <si>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</si>
  <si>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</si>
  <si>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</si>
  <si>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</si>
  <si>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</si>
  <si>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</si>
  <si>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</si>
  <si>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</si>
  <si>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</si>
  <si>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</si>
  <si>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</si>
  <si>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</si>
  <si>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</si>
  <si>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</si>
  <si>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</si>
  <si>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</si>
  <si>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</si>
  <si>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</si>
  <si>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</si>
  <si>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</si>
  <si>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</si>
  <si>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</si>
  <si>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</si>
  <si>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</si>
  <si>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</si>
  <si>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</si>
  <si>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</si>
  <si>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</si>
  <si>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</si>
  <si>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</si>
  <si>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</si>
  <si>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</si>
  <si>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</si>
  <si>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</si>
  <si>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</si>
  <si>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</si>
  <si>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</si>
  <si>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</si>
  <si>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</si>
  <si>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</si>
  <si>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</si>
  <si>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</si>
  <si>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</si>
  <si>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</si>
  <si>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</si>
  <si>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</si>
  <si>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</si>
  <si>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</si>
  <si>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</si>
  <si>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</si>
  <si>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</si>
  <si>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</si>
  <si>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</si>
  <si>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</si>
  <si>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</si>
  <si>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</si>
  <si>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</si>
  <si>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</si>
  <si>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</si>
  <si>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</si>
  <si>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</si>
  <si>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</si>
  <si>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</si>
  <si>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</si>
  <si>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</si>
  <si>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</si>
  <si>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</si>
  <si>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</si>
  <si>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</si>
  <si>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</si>
  <si>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</si>
  <si>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</si>
  <si>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</si>
  <si>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</si>
  <si>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</si>
  <si>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</si>
  <si>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</si>
  <si>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</si>
  <si>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</si>
  <si>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</si>
  <si>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</si>
  <si>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</si>
  <si>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</si>
  <si>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</si>
  <si>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</si>
  <si>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</si>
  <si>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</si>
  <si>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</si>
  <si>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</si>
  <si>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</si>
  <si>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</si>
  <si>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</si>
  <si>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</si>
  <si>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</si>
  <si>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</si>
  <si>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</si>
  <si>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</si>
  <si>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</si>
  <si>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</si>
  <si>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</si>
  <si>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</si>
  <si>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</si>
  <si>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</si>
  <si>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</si>
  <si>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</si>
  <si>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</si>
  <si>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</si>
  <si>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</si>
  <si>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</si>
  <si>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</si>
  <si>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</si>
  <si>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</si>
  <si>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</si>
  <si>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</si>
  <si>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</si>
  <si>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</si>
  <si>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</si>
  <si>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</si>
  <si>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</si>
  <si>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</si>
  <si>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</si>
  <si>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</si>
  <si>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</si>
  <si>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</si>
  <si>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</si>
  <si>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</si>
  <si>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</si>
  <si>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</si>
  <si>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</si>
  <si>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</si>
  <si>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</si>
  <si>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</si>
  <si>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</si>
  <si>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</si>
  <si>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</si>
  <si>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</si>
  <si>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</si>
  <si>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</si>
  <si>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</si>
  <si>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</si>
  <si>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</si>
  <si>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</si>
  <si>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</si>
  <si>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</si>
  <si>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</si>
  <si>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</si>
  <si>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</si>
  <si>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</si>
  <si>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</si>
  <si>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</si>
  <si>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</si>
  <si>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</si>
  <si>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</si>
  <si>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</si>
  <si>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</si>
  <si>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</si>
  <si>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</si>
  <si>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</si>
  <si>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</si>
  <si>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</si>
  <si>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</si>
  <si>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</si>
  <si>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</si>
  <si>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</si>
  <si>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</si>
  <si>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</si>
  <si>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</si>
  <si>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</si>
  <si>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</si>
  <si>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</si>
  <si>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</si>
  <si>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</si>
  <si>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</si>
  <si>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</si>
  <si>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</si>
  <si>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</si>
  <si>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</si>
  <si>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</si>
  <si>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</si>
  <si>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</si>
  <si>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</si>
  <si>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</si>
  <si>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</si>
  <si>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</si>
  <si>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</si>
  <si>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</si>
  <si>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</si>
  <si>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</si>
  <si>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</si>
  <si>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</si>
  <si>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</si>
  <si>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</si>
  <si>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</si>
  <si>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</si>
  <si>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</si>
  <si>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</si>
  <si>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</si>
  <si>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</si>
  <si>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</si>
  <si>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</si>
  <si>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</si>
  <si>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</si>
  <si>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</si>
  <si>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</si>
  <si>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</si>
  <si>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</si>
  <si>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</si>
  <si>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</si>
  <si>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</si>
  <si>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</si>
  <si>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</si>
  <si>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</si>
  <si>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</si>
  <si>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</si>
  <si>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</si>
  <si>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</si>
  <si>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</si>
  <si>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</si>
  <si>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</si>
  <si>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</si>
  <si>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</si>
  <si>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</si>
  <si>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</si>
  <si>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</si>
  <si>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</si>
  <si>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</si>
  <si>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</si>
  <si>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</si>
  <si>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</si>
  <si>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</si>
  <si>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</si>
  <si>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</si>
  <si>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</si>
  <si>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</si>
  <si>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</si>
  <si>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</si>
  <si>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</si>
  <si>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</si>
  <si>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</si>
  <si>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</si>
  <si>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</si>
  <si>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</si>
  <si>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</si>
  <si>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</si>
  <si>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</si>
  <si>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</si>
  <si>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</si>
  <si>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</si>
  <si>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</si>
  <si>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</si>
  <si>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</si>
  <si>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</si>
  <si>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</si>
  <si>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</si>
  <si>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</si>
  <si>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</si>
  <si>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</si>
  <si>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</si>
  <si>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</si>
  <si>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</si>
  <si>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</si>
  <si>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</si>
  <si>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</si>
  <si>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</si>
  <si>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</si>
  <si>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</si>
  <si>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</si>
  <si>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</si>
  <si>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</si>
  <si>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</si>
  <si>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</si>
  <si>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</si>
  <si>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</si>
  <si>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</si>
  <si>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</si>
  <si>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</si>
  <si>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</si>
  <si>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</si>
  <si>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</si>
  <si>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</si>
  <si>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</si>
  <si>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</si>
  <si>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</si>
  <si>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</si>
  <si>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</si>
  <si>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</si>
  <si>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</si>
  <si>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</si>
  <si>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</si>
  <si>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</si>
  <si>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</si>
  <si>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</si>
  <si>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</si>
  <si>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</si>
  <si>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</si>
  <si>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</si>
  <si>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</si>
  <si>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</si>
  <si>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</si>
  <si>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</si>
  <si>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</si>
  <si>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</si>
  <si>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</si>
  <si>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</si>
  <si>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</si>
  <si>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</si>
  <si>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</si>
  <si>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</si>
  <si>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</si>
  <si>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</si>
  <si>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</si>
  <si>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</si>
  <si>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</si>
  <si>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</si>
  <si>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</si>
  <si>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</si>
  <si>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</si>
  <si>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</si>
  <si>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</si>
  <si>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</si>
  <si>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</si>
  <si>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</si>
  <si>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</si>
  <si>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</si>
  <si>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</si>
  <si>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</si>
  <si>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</si>
  <si>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</si>
  <si>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</si>
  <si>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</si>
  <si>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</si>
  <si>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</si>
  <si>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</si>
  <si>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</si>
  <si>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</si>
  <si>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</si>
  <si>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</si>
  <si>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</si>
  <si>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</si>
  <si>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</si>
  <si>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</si>
  <si>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</si>
  <si>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</si>
  <si>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</si>
  <si>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</si>
  <si>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</si>
  <si>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</si>
  <si>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</si>
  <si>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</si>
  <si>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</si>
  <si>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</si>
  <si>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</si>
  <si>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</si>
  <si>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</si>
  <si>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</si>
  <si>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</si>
  <si>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</si>
  <si>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</si>
  <si>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</si>
  <si>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</si>
  <si>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</si>
  <si>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</si>
  <si>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</si>
  <si>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</si>
  <si>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</si>
  <si>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</si>
  <si>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</si>
  <si>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</si>
  <si>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</si>
  <si>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</si>
  <si>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</si>
  <si>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</si>
  <si>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</si>
  <si>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</si>
  <si>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</si>
  <si>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</si>
  <si>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</si>
  <si>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</si>
  <si>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</si>
  <si>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</si>
  <si>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</si>
  <si>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</si>
  <si>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</si>
  <si>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</si>
  <si>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</si>
  <si>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</si>
  <si>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</si>
  <si>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</si>
  <si>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</si>
  <si>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</si>
  <si>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</si>
  <si>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</si>
  <si>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</si>
  <si>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</si>
  <si>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</si>
  <si>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</si>
  <si>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</si>
  <si>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</si>
  <si>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</si>
  <si>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</si>
  <si>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</si>
  <si>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</si>
  <si>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</si>
  <si>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</si>
  <si>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</si>
  <si>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</si>
  <si>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</si>
  <si>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</si>
  <si>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</si>
  <si>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</si>
  <si>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</si>
  <si>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</si>
  <si>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</si>
  <si>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</si>
  <si>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</si>
  <si>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</si>
  <si>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</si>
  <si>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</si>
  <si>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</si>
  <si>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</si>
  <si>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</si>
  <si>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</si>
  <si>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</si>
  <si>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</si>
  <si>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</si>
  <si>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</si>
  <si>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</si>
  <si>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</si>
  <si>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</si>
  <si>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</si>
  <si>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</si>
  <si>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</si>
  <si>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</si>
  <si>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</si>
  <si>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</si>
  <si>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</si>
  <si>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</si>
  <si>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</si>
  <si>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</si>
  <si>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</si>
  <si>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</si>
  <si>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</si>
  <si>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</si>
  <si>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</si>
  <si>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</si>
  <si>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</si>
  <si>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</si>
  <si>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</si>
  <si>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</si>
  <si>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</si>
  <si>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</si>
  <si>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</si>
  <si>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</si>
  <si>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</si>
  <si>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</si>
  <si>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</si>
  <si>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</si>
  <si>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</si>
  <si>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</si>
  <si>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</si>
  <si>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</si>
  <si>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</si>
  <si>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</si>
  <si>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</si>
  <si>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</si>
  <si>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</si>
  <si>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</si>
  <si>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</si>
  <si>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</si>
  <si>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</si>
  <si>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</si>
  <si>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</si>
  <si>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</si>
  <si>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</si>
  <si>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</si>
  <si>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</si>
  <si>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</si>
  <si>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</si>
  <si>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</si>
  <si>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</si>
  <si>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</si>
  <si>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</si>
  <si>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</si>
  <si>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</si>
  <si>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</si>
  <si>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</si>
  <si>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</si>
  <si>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</si>
  <si>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</si>
  <si>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</si>
  <si>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</si>
  <si>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</si>
  <si>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</si>
  <si>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</si>
  <si>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</si>
  <si>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</si>
  <si>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</si>
  <si>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</si>
  <si>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</si>
  <si>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</si>
  <si>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</si>
  <si>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</si>
  <si>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</si>
  <si>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</si>
  <si>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</si>
  <si>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</si>
  <si>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</si>
  <si>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</si>
  <si>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</si>
  <si>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</si>
  <si>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</si>
  <si>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</si>
  <si>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</si>
  <si>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</si>
  <si>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</si>
  <si>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</si>
  <si>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</si>
  <si>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</si>
  <si>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</si>
  <si>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</si>
  <si>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</si>
  <si>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</si>
  <si>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</si>
  <si>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</si>
  <si>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</si>
  <si>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</si>
  <si>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</si>
  <si>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</si>
  <si>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</si>
  <si>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</si>
  <si>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</si>
  <si>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</si>
  <si>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</si>
  <si>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</si>
  <si>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</si>
  <si>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</si>
  <si>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</si>
  <si>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</si>
  <si>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</si>
  <si>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</si>
  <si>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</si>
  <si>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</si>
  <si>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</si>
  <si>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</si>
  <si>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</si>
  <si>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</si>
  <si>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</si>
  <si>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</si>
  <si>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</si>
  <si>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</si>
  <si>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</si>
  <si>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</si>
  <si>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</si>
  <si>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</si>
  <si>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</si>
  <si>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</si>
  <si>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</si>
  <si>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</si>
  <si>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</si>
  <si>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</si>
  <si>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</si>
  <si>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</si>
  <si>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</si>
  <si>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</si>
  <si>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</si>
  <si>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</si>
  <si>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</si>
  <si>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</si>
  <si>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</si>
  <si>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</si>
  <si>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</si>
  <si>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</si>
  <si>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</si>
  <si>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</si>
  <si>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</si>
  <si>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</si>
  <si>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</si>
  <si>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</si>
  <si>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</si>
  <si>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</si>
  <si>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</si>
  <si>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</si>
  <si>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</si>
  <si>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</si>
  <si>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</si>
  <si>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</si>
  <si>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</si>
  <si>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</si>
  <si>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</si>
  <si>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</si>
  <si>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</si>
  <si>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</si>
  <si>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</si>
  <si>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</si>
  <si>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</si>
  <si>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</si>
  <si>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</si>
  <si>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</si>
  <si>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</si>
  <si>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</si>
  <si>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</si>
  <si>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</si>
  <si>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</si>
  <si>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</si>
  <si>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</si>
  <si>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</si>
  <si>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</si>
  <si>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</si>
  <si>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</si>
  <si>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</si>
  <si>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</si>
  <si>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</si>
  <si>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</si>
  <si>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</si>
  <si>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</si>
  <si>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</si>
  <si>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</si>
  <si>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</si>
  <si>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</si>
  <si>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</si>
  <si>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</si>
  <si>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</si>
  <si>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</si>
  <si>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</si>
  <si>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</si>
  <si>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</si>
  <si>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</si>
  <si>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</si>
  <si>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</si>
  <si>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</si>
  <si>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</si>
  <si>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</si>
  <si>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</si>
  <si>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</si>
  <si>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</si>
  <si>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</si>
  <si>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</si>
  <si>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</si>
  <si>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</si>
  <si>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</si>
  <si>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</si>
  <si>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</si>
  <si>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</si>
  <si>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</si>
  <si>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</si>
  <si>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</si>
  <si>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</si>
  <si>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</si>
  <si>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</si>
  <si>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</si>
  <si>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</si>
  <si>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</si>
  <si>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</si>
  <si>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</si>
  <si>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</si>
  <si>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</si>
  <si>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</si>
  <si>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</si>
  <si>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</si>
  <si>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</si>
  <si>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</si>
  <si>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</si>
  <si>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</si>
  <si>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</si>
  <si>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</si>
  <si>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</si>
  <si>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</si>
  <si>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</si>
  <si>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</si>
  <si>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</si>
  <si>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</si>
  <si>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</si>
  <si>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</si>
  <si>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</si>
  <si>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</si>
  <si>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</si>
  <si>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</si>
  <si>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</si>
  <si>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</si>
  <si>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</si>
  <si>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</si>
  <si>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</si>
  <si>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</si>
  <si>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</si>
  <si>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</si>
  <si>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</si>
  <si>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</si>
  <si>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</si>
  <si>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</si>
  <si>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</si>
  <si>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</si>
  <si>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</si>
  <si>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</si>
  <si>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</si>
  <si>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</si>
  <si>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</si>
  <si>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</si>
  <si>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</si>
  <si>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</si>
  <si>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</si>
  <si>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</si>
  <si>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</si>
  <si>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</si>
  <si>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</si>
  <si>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</si>
  <si>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</si>
  <si>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</si>
  <si>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</si>
  <si>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</si>
  <si>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</si>
  <si>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</si>
  <si>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</si>
  <si>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</si>
  <si>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</si>
  <si>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</si>
  <si>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</si>
  <si>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</si>
  <si>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</si>
  <si>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</si>
  <si>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</si>
  <si>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</si>
  <si>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</si>
  <si>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</si>
  <si>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</si>
  <si>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</si>
  <si>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</si>
  <si>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</si>
  <si>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</si>
  <si>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</si>
  <si>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</si>
  <si>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</si>
  <si>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</si>
  <si>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</si>
  <si>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</si>
  <si>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</si>
  <si>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</si>
  <si>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</si>
  <si>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</si>
  <si>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</si>
  <si>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</si>
  <si>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</si>
  <si>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</si>
  <si>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</si>
  <si>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</si>
  <si>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</si>
  <si>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</si>
  <si>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</si>
  <si>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</si>
  <si>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</si>
  <si>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</si>
  <si>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</si>
  <si>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</si>
  <si>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</si>
  <si>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</si>
  <si>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</si>
  <si>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</si>
  <si>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</si>
  <si>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</si>
  <si>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</si>
  <si>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</si>
  <si>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</si>
  <si>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</si>
  <si>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</si>
  <si>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</si>
  <si>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</si>
  <si>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</si>
  <si>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</si>
  <si>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</si>
  <si>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</si>
  <si>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</si>
  <si>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</si>
  <si>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</si>
  <si>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</si>
  <si>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</si>
  <si>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</si>
  <si>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</si>
  <si>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</si>
  <si>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</si>
  <si>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</si>
  <si>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</si>
  <si>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</si>
  <si>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</si>
  <si>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</si>
  <si>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</si>
  <si>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</si>
  <si>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</si>
  <si>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</si>
  <si>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</si>
  <si>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</si>
  <si>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</si>
  <si>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</si>
  <si>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</si>
  <si>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</si>
  <si>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</si>
  <si>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</si>
  <si>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</si>
  <si>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</si>
  <si>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</si>
  <si>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</si>
  <si>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</si>
  <si>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</si>
  <si>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</si>
  <si>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</si>
  <si>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</si>
  <si>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</si>
  <si>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</si>
  <si>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</si>
  <si>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</si>
  <si>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</si>
  <si>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</si>
  <si>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</si>
  <si>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</si>
  <si>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</si>
  <si>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</si>
  <si>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</si>
  <si>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</si>
  <si>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</si>
  <si>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</si>
  <si>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</si>
  <si>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</si>
  <si>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</si>
  <si>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</si>
  <si>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</si>
  <si>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</si>
  <si>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</si>
  <si>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</si>
  <si>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</si>
  <si>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</si>
  <si>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</si>
  <si>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</si>
  <si>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</si>
  <si>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</si>
  <si>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</si>
  <si>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</si>
  <si>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</si>
  <si>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</si>
  <si>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</si>
  <si>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</si>
  <si>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</si>
  <si>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</si>
  <si>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</si>
  <si>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</si>
  <si>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</si>
  <si>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</si>
  <si>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</si>
  <si>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</si>
  <si>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</si>
  <si>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</si>
  <si>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</si>
  <si>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</si>
  <si>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</si>
  <si>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</si>
  <si>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</si>
  <si>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</si>
  <si>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</si>
  <si>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</si>
  <si>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</si>
  <si>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</si>
  <si>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</si>
  <si>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</si>
  <si>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</si>
  <si>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</si>
  <si>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</si>
  <si>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</si>
  <si>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</si>
  <si>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</si>
  <si>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</si>
  <si>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</si>
  <si>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</si>
  <si>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</si>
  <si>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</si>
  <si>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</si>
  <si>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</si>
  <si>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</si>
  <si>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</si>
  <si>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</si>
  <si>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</si>
  <si>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</si>
  <si>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</si>
  <si>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</si>
  <si>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</si>
  <si>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</si>
  <si>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</si>
  <si>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</si>
  <si>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</si>
  <si>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</si>
  <si>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</si>
  <si>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</si>
  <si>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</si>
  <si>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</si>
  <si>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</si>
  <si>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</si>
  <si>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</si>
  <si>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</si>
  <si>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</si>
  <si>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</si>
  <si>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</si>
  <si>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</si>
  <si>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</si>
  <si>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</si>
  <si>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</si>
  <si>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</si>
  <si>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</si>
  <si>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</si>
  <si>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</si>
  <si>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</si>
  <si>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</si>
  <si>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</si>
  <si>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</si>
  <si>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</si>
  <si>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</si>
  <si>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</si>
  <si>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</si>
  <si>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</si>
  <si>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</si>
  <si>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</si>
  <si>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</si>
  <si>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</si>
  <si>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</si>
  <si>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</si>
  <si>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</si>
  <si>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</si>
  <si>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</si>
  <si>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</si>
  <si>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</si>
  <si>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</si>
  <si>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</si>
  <si>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</si>
  <si>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</si>
  <si>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</si>
  <si>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</si>
  <si>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</si>
  <si>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</si>
  <si>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</si>
  <si>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</si>
  <si>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</si>
  <si>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</si>
  <si>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</si>
  <si>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</si>
  <si>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</si>
  <si>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</si>
  <si>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</si>
  <si>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</si>
  <si>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</si>
  <si>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</si>
  <si>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</si>
  <si>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</si>
  <si>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</si>
  <si>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</si>
  <si>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</si>
  <si>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</si>
  <si>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</si>
  <si>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</si>
  <si>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</si>
  <si>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</si>
  <si>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</si>
  <si>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</si>
  <si>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</si>
  <si>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</si>
  <si>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</si>
  <si>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</si>
  <si>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</si>
  <si>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</si>
  <si>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</si>
  <si>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</si>
  <si>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</si>
  <si>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</si>
  <si>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</si>
  <si>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</si>
  <si>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</si>
  <si>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</si>
  <si>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</si>
  <si>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</si>
  <si>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</si>
  <si>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</si>
  <si>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</si>
  <si>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</si>
  <si>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</si>
  <si>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</si>
  <si>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</si>
  <si>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</si>
  <si>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</si>
  <si>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</si>
  <si>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</si>
  <si>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</si>
  <si>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</si>
  <si>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</si>
  <si>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</si>
  <si>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</si>
  <si>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</si>
  <si>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</si>
  <si>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</si>
  <si>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</si>
  <si>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</si>
  <si>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</si>
  <si>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</si>
  <si>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</si>
  <si>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</si>
  <si>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</si>
  <si>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</si>
  <si>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</si>
  <si>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</si>
  <si>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</si>
  <si>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</si>
  <si>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</si>
  <si>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</si>
  <si>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</si>
  <si>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</si>
  <si>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</si>
  <si>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</si>
  <si>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</si>
  <si>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</si>
  <si>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</si>
  <si>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</si>
  <si>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</si>
  <si>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</si>
  <si>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</si>
  <si>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</si>
  <si>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</si>
  <si>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</si>
  <si>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</si>
  <si>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</si>
  <si>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</si>
  <si>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</si>
  <si>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</si>
  <si>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</si>
  <si>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</si>
  <si>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</si>
  <si>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</si>
  <si>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</si>
  <si>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</si>
  <si>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</si>
  <si>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</si>
  <si>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</si>
  <si>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</si>
  <si>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</si>
  <si>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</si>
  <si>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</si>
  <si>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</si>
  <si>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</si>
  <si>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</si>
  <si>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</si>
  <si>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</si>
  <si>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</si>
  <si>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</si>
  <si>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</si>
  <si>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</si>
  <si>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</si>
  <si>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</si>
  <si>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</si>
  <si>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</si>
  <si>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</si>
  <si>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</si>
  <si>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</si>
  <si>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</si>
  <si>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</si>
  <si>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</si>
  <si>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</si>
  <si>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</si>
  <si>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</si>
  <si>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</si>
  <si>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</si>
  <si>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</si>
  <si>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</si>
  <si>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</si>
  <si>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</si>
  <si>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</si>
  <si>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</si>
  <si>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</si>
  <si>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</si>
  <si>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</si>
  <si>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</si>
  <si>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</si>
  <si>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</si>
  <si>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</si>
  <si>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</si>
  <si>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</si>
  <si>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</si>
  <si>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</si>
  <si>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</si>
  <si>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</si>
  <si>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</si>
  <si>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</si>
  <si>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</si>
  <si>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</si>
  <si>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</si>
  <si>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</si>
  <si>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</si>
  <si>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</si>
  <si>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</si>
  <si>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</si>
  <si>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</si>
  <si>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</si>
  <si>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</si>
  <si>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</si>
  <si>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</si>
  <si>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</si>
  <si>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</si>
  <si>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</si>
  <si>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</si>
  <si>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</si>
  <si>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</si>
  <si>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</si>
  <si>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</si>
  <si>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</si>
  <si>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</si>
  <si>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</si>
  <si>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</si>
  <si>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</si>
  <si>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</si>
  <si>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</si>
  <si>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</si>
  <si>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</si>
  <si>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</si>
  <si>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</si>
  <si>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</si>
  <si>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</si>
  <si>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</si>
  <si>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</si>
  <si>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</si>
  <si>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</si>
  <si>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</si>
  <si>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</si>
  <si>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</si>
  <si>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</si>
  <si>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</si>
  <si>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</si>
  <si>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</si>
  <si>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</si>
  <si>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</si>
  <si>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</si>
  <si>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</si>
  <si>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</si>
  <si>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</si>
  <si>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</si>
  <si>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</si>
  <si>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</si>
  <si>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</si>
  <si>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</si>
  <si>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</si>
  <si>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</si>
  <si>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</si>
  <si>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</si>
  <si>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</si>
  <si>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</si>
  <si>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</si>
  <si>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</si>
  <si>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</si>
  <si>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</si>
  <si>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</si>
  <si>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</si>
  <si>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</si>
  <si>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</si>
  <si>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</si>
  <si>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</si>
  <si>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</si>
  <si>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</si>
  <si>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</si>
  <si>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</si>
  <si>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</si>
  <si>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</si>
  <si>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</si>
  <si>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</si>
  <si>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</si>
  <si>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</si>
  <si>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</si>
  <si>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</si>
  <si>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</si>
  <si>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</si>
  <si>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</si>
  <si>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</si>
  <si>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</si>
  <si>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</si>
  <si>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</si>
  <si>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</si>
  <si>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</si>
  <si>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</si>
  <si>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</si>
  <si>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</si>
  <si>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</si>
  <si>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</si>
  <si>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</si>
  <si>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</si>
  <si>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</si>
  <si>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</si>
  <si>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</si>
  <si>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</si>
  <si>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</si>
  <si>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</si>
  <si>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</si>
  <si>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</si>
  <si>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</si>
  <si>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</si>
  <si>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</si>
  <si>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</si>
  <si>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</si>
  <si>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</si>
  <si>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</si>
  <si>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</si>
  <si>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</si>
  <si>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</si>
  <si>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</si>
  <si>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</si>
  <si>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</si>
  <si>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</si>
  <si>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</si>
  <si>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</si>
  <si>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</si>
  <si>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</si>
  <si>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</si>
  <si>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</si>
  <si>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</si>
  <si>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</si>
  <si>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</si>
  <si>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</si>
  <si>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</si>
  <si>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</si>
  <si>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</si>
  <si>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</si>
  <si>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</si>
  <si>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</si>
  <si>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</si>
  <si>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</si>
  <si>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</si>
  <si>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</si>
  <si>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</si>
  <si>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</si>
  <si>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</si>
  <si>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</si>
  <si>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</si>
  <si>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</si>
  <si>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</si>
  <si>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</si>
  <si>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</si>
  <si>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</si>
  <si>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</si>
  <si>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</si>
  <si>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</si>
  <si>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</si>
  <si>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</si>
  <si>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</si>
  <si>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</si>
  <si>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</si>
  <si>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</si>
  <si>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</si>
  <si>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</si>
  <si>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</si>
  <si>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</si>
  <si>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</si>
  <si>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</si>
  <si>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</si>
  <si>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</si>
  <si>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</si>
  <si>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</si>
  <si>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</si>
  <si>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</si>
  <si>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</si>
  <si>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</si>
  <si>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</si>
  <si>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</si>
  <si>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</si>
  <si>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</si>
  <si>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</si>
  <si>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</si>
  <si>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</si>
  <si>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</si>
  <si>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</si>
  <si>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</si>
  <si>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</si>
  <si>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</si>
  <si>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</si>
  <si>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</si>
  <si>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</si>
  <si>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</si>
  <si>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</si>
  <si>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</si>
  <si>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</si>
  <si>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</si>
  <si>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</si>
  <si>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</si>
  <si>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</si>
  <si>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</si>
  <si>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</si>
  <si>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</si>
  <si>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</si>
  <si>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</si>
  <si>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</si>
  <si>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</si>
  <si>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</si>
  <si>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</si>
  <si>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</si>
  <si>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</si>
  <si>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</si>
  <si>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</si>
  <si>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</si>
  <si>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</si>
  <si>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</si>
  <si>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</si>
  <si>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</si>
  <si>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</si>
  <si>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</si>
  <si>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</si>
  <si>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</si>
  <si>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</si>
  <si>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</si>
  <si>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</si>
  <si>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</si>
  <si>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</si>
  <si>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</si>
  <si>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</si>
  <si>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</si>
  <si>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</si>
  <si>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</si>
  <si>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</si>
  <si>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</si>
  <si>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</si>
  <si>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</si>
  <si>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</si>
  <si>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</si>
  <si>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</si>
  <si>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</si>
  <si>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</si>
  <si>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</si>
  <si>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</si>
  <si>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</si>
  <si>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</si>
  <si>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</si>
  <si>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</si>
  <si>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</si>
  <si>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</si>
  <si>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</si>
  <si>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</si>
  <si>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</si>
  <si>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</si>
  <si>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</si>
  <si>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</si>
  <si>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</si>
  <si>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</si>
  <si>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</si>
  <si>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</si>
  <si>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</si>
  <si>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</si>
  <si>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</si>
  <si>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</si>
  <si>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</si>
  <si>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</si>
  <si>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</si>
  <si>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</si>
  <si>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</si>
  <si>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</si>
  <si>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</si>
  <si>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</si>
  <si>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</si>
  <si>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</si>
  <si>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</si>
  <si>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</si>
  <si>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</si>
  <si>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</si>
  <si>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</si>
  <si>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</si>
  <si>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</si>
  <si>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</si>
  <si>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</si>
  <si>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</si>
  <si>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</si>
  <si>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</si>
  <si>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</si>
  <si>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</si>
  <si>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</si>
  <si>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</si>
  <si>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</si>
  <si>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</si>
  <si>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</si>
  <si>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</si>
  <si>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</si>
  <si>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</si>
  <si>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</si>
  <si>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</si>
  <si>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</si>
  <si>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</si>
  <si>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</si>
  <si>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</si>
  <si>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</si>
  <si>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</si>
  <si>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</si>
  <si>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</si>
  <si>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</si>
  <si>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</si>
  <si>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</si>
  <si>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</si>
  <si>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</si>
  <si>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</si>
  <si>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</si>
  <si>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</si>
  <si>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</si>
  <si>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</si>
  <si>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</si>
  <si>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</si>
  <si>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</si>
  <si>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</si>
  <si>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</si>
  <si>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</si>
  <si>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</si>
  <si>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</si>
  <si>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</si>
  <si>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</si>
  <si>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</si>
  <si>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</si>
  <si>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</si>
  <si>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</si>
  <si>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</si>
  <si>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</si>
  <si>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</si>
  <si>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</si>
  <si>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</si>
  <si>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</si>
  <si>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</si>
  <si>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</si>
  <si>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</si>
  <si>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</si>
  <si>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</si>
  <si>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</si>
  <si>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</si>
  <si>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</si>
  <si>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</si>
  <si>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</si>
  <si>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</si>
  <si>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</si>
  <si>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</si>
  <si>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</si>
  <si>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</si>
  <si>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</si>
  <si>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</si>
  <si>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</si>
  <si>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</si>
  <si>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</si>
  <si>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</si>
  <si>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</si>
  <si>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</si>
  <si>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</si>
  <si>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</si>
  <si>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</si>
  <si>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</si>
  <si>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</si>
  <si>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</si>
  <si>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</si>
  <si>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</si>
  <si>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</si>
  <si>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</si>
  <si>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</si>
  <si>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</si>
  <si>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</si>
  <si>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</si>
  <si>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</si>
  <si>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</si>
  <si>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</si>
  <si>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</si>
  <si>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</si>
  <si>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</si>
  <si>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</si>
  <si>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</si>
  <si>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</si>
  <si>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</si>
  <si>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</si>
  <si>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</si>
  <si>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</si>
  <si>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</si>
  <si>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</si>
  <si>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</si>
  <si>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</si>
  <si>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</si>
  <si>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</si>
  <si>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</si>
  <si>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</si>
  <si>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</si>
  <si>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</si>
  <si>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</si>
  <si>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</si>
  <si>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</si>
  <si>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</si>
  <si>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</si>
  <si>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</si>
  <si>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</si>
  <si>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</si>
  <si>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</si>
  <si>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</si>
  <si>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</si>
  <si>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</si>
  <si>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</si>
  <si>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</si>
  <si>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</si>
  <si>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</si>
  <si>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</si>
  <si>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</si>
  <si>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</si>
  <si>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</si>
  <si>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</si>
  <si>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</si>
  <si>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</si>
  <si>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</si>
  <si>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</si>
  <si>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</si>
  <si>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</si>
  <si>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</si>
  <si>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</si>
  <si>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</si>
  <si>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</si>
  <si>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</si>
  <si>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</si>
  <si>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</si>
  <si>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</si>
  <si>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</si>
  <si>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</si>
  <si>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</si>
  <si>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</si>
  <si>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</si>
  <si>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</si>
  <si>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</si>
  <si>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</si>
  <si>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</si>
  <si>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</si>
  <si>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</si>
  <si>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</si>
  <si>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</si>
  <si>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</si>
  <si>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</si>
  <si>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</si>
  <si>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</si>
  <si>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</si>
  <si>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</si>
  <si>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</si>
  <si>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</si>
  <si>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</si>
  <si>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</si>
  <si>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</si>
  <si>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</si>
  <si>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</si>
  <si>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</si>
  <si>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</si>
  <si>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</si>
  <si>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</si>
  <si>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</si>
  <si>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</si>
  <si>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</si>
  <si>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</si>
  <si>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</si>
  <si>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</si>
  <si>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</si>
  <si>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</si>
  <si>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</si>
  <si>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</si>
  <si>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</si>
  <si>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</si>
  <si>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</si>
  <si>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</si>
  <si>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</si>
  <si>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</si>
  <si>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</si>
  <si>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</si>
  <si>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</si>
  <si>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</si>
  <si>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</si>
  <si>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</si>
  <si>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</si>
  <si>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</si>
  <si>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</si>
  <si>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</si>
  <si>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</si>
  <si>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</si>
  <si>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</si>
  <si>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</si>
  <si>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</si>
  <si>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</si>
  <si>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</si>
  <si>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</si>
  <si>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</si>
  <si>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</si>
  <si>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</si>
  <si>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</si>
  <si>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</si>
  <si>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</si>
  <si>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</si>
  <si>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</si>
  <si>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</si>
  <si>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</si>
  <si>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</si>
  <si>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</si>
  <si>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</si>
  <si>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</si>
  <si>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</si>
  <si>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</si>
  <si>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</si>
  <si>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</si>
  <si>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</si>
  <si>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</si>
  <si>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</si>
  <si>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</si>
  <si>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</si>
  <si>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</si>
  <si>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</si>
  <si>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</si>
  <si>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</si>
  <si>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</si>
  <si>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</si>
  <si>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</si>
  <si>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</si>
  <si>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</si>
  <si>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</si>
  <si>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</si>
  <si>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</si>
  <si>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</si>
  <si>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</si>
  <si>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</si>
  <si>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</si>
  <si>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</si>
  <si>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</si>
  <si>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</si>
  <si>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</si>
  <si>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</si>
  <si>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</si>
  <si>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</si>
  <si>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</si>
  <si>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</si>
  <si>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</si>
  <si>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</si>
  <si>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</si>
  <si>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</si>
  <si>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</si>
  <si>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</si>
  <si>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</si>
  <si>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</si>
  <si>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</si>
  <si>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</si>
  <si>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</si>
  <si>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</si>
  <si>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</si>
  <si>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</si>
  <si>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</si>
  <si>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</si>
  <si>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</si>
  <si>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</si>
  <si>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</si>
  <si>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</si>
  <si>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</si>
  <si>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</si>
  <si>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</si>
  <si>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</si>
  <si>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</si>
  <si>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</si>
  <si>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</si>
  <si>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</si>
  <si>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</si>
  <si>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</si>
  <si>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</si>
  <si>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</si>
  <si>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</si>
  <si>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</si>
  <si>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</si>
  <si>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</si>
  <si>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</si>
  <si>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</si>
  <si>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</si>
  <si>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</si>
  <si>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</si>
  <si>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</si>
  <si>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</si>
  <si>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</si>
  <si>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</si>
  <si>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</si>
  <si>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</si>
  <si>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</si>
  <si>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</si>
  <si>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</si>
  <si>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</si>
  <si>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</si>
  <si>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</si>
  <si>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</si>
  <si>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</si>
  <si>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</si>
  <si>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</si>
  <si>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</si>
  <si>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</si>
  <si>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</si>
  <si>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</si>
  <si>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</si>
  <si>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</si>
  <si>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</si>
  <si>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</si>
  <si>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</si>
  <si>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</si>
  <si>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</si>
  <si>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</si>
  <si>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</si>
  <si>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</si>
  <si>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</si>
  <si>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</si>
  <si>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</si>
  <si>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</si>
  <si>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</si>
  <si>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</si>
  <si>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</si>
  <si>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</si>
  <si>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</si>
  <si>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</si>
  <si>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</si>
  <si>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</si>
  <si>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</si>
  <si>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</si>
  <si>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</si>
  <si>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</si>
  <si>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</si>
  <si>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</si>
  <si>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</si>
  <si>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</si>
  <si>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</si>
  <si>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</si>
  <si>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</si>
  <si>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</si>
  <si>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</si>
  <si>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</si>
  <si>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</si>
  <si>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</si>
  <si>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</si>
  <si>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</si>
  <si>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</si>
  <si>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</si>
  <si>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</si>
  <si>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</si>
  <si>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</si>
  <si>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</si>
  <si>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</si>
  <si>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</si>
  <si>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</si>
  <si>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</si>
  <si>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</si>
  <si>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</si>
  <si>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</si>
  <si>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</si>
  <si>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</si>
  <si>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</si>
  <si>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</si>
  <si>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</si>
  <si>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</si>
  <si>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</si>
  <si>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</si>
  <si>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</si>
  <si>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</si>
  <si>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</si>
  <si>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</si>
  <si>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</si>
  <si>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</si>
  <si>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</si>
  <si>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</si>
  <si>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</si>
  <si>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</si>
  <si>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</si>
  <si>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</si>
  <si>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</si>
  <si>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</si>
  <si>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</si>
  <si>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</si>
  <si>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</si>
  <si>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</si>
  <si>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</si>
  <si>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</si>
  <si>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</si>
  <si>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</si>
  <si>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</si>
  <si>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</si>
  <si>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</si>
  <si>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</si>
  <si>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</si>
  <si>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</si>
  <si>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</si>
  <si>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</si>
  <si>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</si>
  <si>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</si>
  <si>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</si>
  <si>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</si>
  <si>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</si>
  <si>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</si>
  <si>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</si>
  <si>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</si>
  <si>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</si>
  <si>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</si>
  <si>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</si>
  <si>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</si>
  <si>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</si>
  <si>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</si>
  <si>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</si>
  <si>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</si>
  <si>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</si>
  <si>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</si>
  <si>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</si>
  <si>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</si>
  <si>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</si>
  <si>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</si>
  <si>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</si>
  <si>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</si>
  <si>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</si>
  <si>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</si>
  <si>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</si>
  <si>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</si>
  <si>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</si>
  <si>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</si>
  <si>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</si>
  <si>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</si>
  <si>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</si>
  <si>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</si>
  <si>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</si>
  <si>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</si>
  <si>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</si>
  <si>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</si>
  <si>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</si>
  <si>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</si>
  <si>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</si>
  <si>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</si>
  <si>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</si>
  <si>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</si>
  <si>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</si>
  <si>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</si>
  <si>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</si>
  <si>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</si>
  <si>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</si>
  <si>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</si>
  <si>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</si>
  <si>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</si>
  <si>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</si>
  <si>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</si>
  <si>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</si>
  <si>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</si>
  <si>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</si>
  <si>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</si>
  <si>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</si>
  <si>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</si>
  <si>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</si>
  <si>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</si>
  <si>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</si>
  <si>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</si>
  <si>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</si>
  <si>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</si>
  <si>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</si>
  <si>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</si>
  <si>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</si>
  <si>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</si>
  <si>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</si>
  <si>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</si>
  <si>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</si>
  <si>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</si>
  <si>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</si>
  <si>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</si>
  <si>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</si>
  <si>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</si>
  <si>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</si>
  <si>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</si>
  <si>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</si>
  <si>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</si>
  <si>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</si>
  <si>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</si>
  <si>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</si>
  <si>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</si>
  <si>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</si>
  <si>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</si>
  <si>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</si>
  <si>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</si>
  <si>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</si>
  <si>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</si>
  <si>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</si>
  <si>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</si>
  <si>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</si>
  <si>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</si>
  <si>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</si>
  <si>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</si>
  <si>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</si>
  <si>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</si>
  <si>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</si>
  <si>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</si>
  <si>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</si>
  <si>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</si>
  <si>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</si>
  <si>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</si>
  <si>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</si>
  <si>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</si>
  <si>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</si>
  <si>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</si>
  <si>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</si>
  <si>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</si>
  <si>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</si>
  <si>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</si>
  <si>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</si>
  <si>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</si>
  <si>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</si>
  <si>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</si>
  <si>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</si>
  <si>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</si>
  <si>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</si>
  <si>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</si>
  <si>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</si>
  <si>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</si>
  <si>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</si>
  <si>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</si>
  <si>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</si>
  <si>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</si>
  <si>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</si>
  <si>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</si>
  <si>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</si>
  <si>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</si>
  <si>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</si>
  <si>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</si>
  <si>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</si>
  <si>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</si>
  <si>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</si>
  <si>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</si>
  <si>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</si>
  <si>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</si>
  <si>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</si>
  <si>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</si>
  <si>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</si>
  <si>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</si>
  <si>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</si>
  <si>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</si>
  <si>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</si>
  <si>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</si>
  <si>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</si>
  <si>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</si>
  <si>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</si>
  <si>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</si>
  <si>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</si>
  <si>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</si>
  <si>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</si>
  <si>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</si>
  <si>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</si>
  <si>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</si>
  <si>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</si>
  <si>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</si>
  <si>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</si>
  <si>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</si>
  <si>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</si>
  <si>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</si>
  <si>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</si>
  <si>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</si>
  <si>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</si>
  <si>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</si>
  <si>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</si>
  <si>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</si>
  <si>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</si>
  <si>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</si>
  <si>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</si>
  <si>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</si>
  <si>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</si>
  <si>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</si>
  <si>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</si>
  <si>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</si>
  <si>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</si>
  <si>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</si>
  <si>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</si>
  <si>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</si>
  <si>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</si>
  <si>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</si>
  <si>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</si>
  <si>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</si>
  <si>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</si>
  <si>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</si>
  <si>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</si>
  <si>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</si>
  <si>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</si>
  <si>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</si>
  <si>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</si>
  <si>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</si>
  <si>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</si>
  <si>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</si>
  <si>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</si>
  <si>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</si>
  <si>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</si>
  <si>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</si>
  <si>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</si>
  <si>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</si>
  <si>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</si>
  <si>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</si>
  <si>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</si>
  <si>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</si>
  <si>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</si>
  <si>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</si>
  <si>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</si>
  <si>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</si>
  <si>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</si>
  <si>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</si>
  <si>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</si>
  <si>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</si>
  <si>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</si>
  <si>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</si>
  <si>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</si>
  <si>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</si>
  <si>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</si>
  <si>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</si>
  <si>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</si>
  <si>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</si>
  <si>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</si>
  <si>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</si>
  <si>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</si>
  <si>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</si>
  <si>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</si>
  <si>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</si>
  <si>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</si>
  <si>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</si>
  <si>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</si>
  <si>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</si>
  <si>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</si>
  <si>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</si>
  <si>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</si>
  <si>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</si>
  <si>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</si>
  <si>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</si>
  <si>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</si>
  <si>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</si>
  <si>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</si>
  <si>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</si>
  <si>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</si>
  <si>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</si>
  <si>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</si>
  <si>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</si>
  <si>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</si>
  <si>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</si>
  <si>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</si>
  <si>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</si>
  <si>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</si>
  <si>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</si>
  <si>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</si>
  <si>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</si>
  <si>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</si>
  <si>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</si>
  <si>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</si>
  <si>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</si>
  <si>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</si>
  <si>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</si>
  <si>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</si>
  <si>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</si>
  <si>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</si>
  <si>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</si>
  <si>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</si>
  <si>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</si>
  <si>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</si>
  <si>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</si>
  <si>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</si>
  <si>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</si>
  <si>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</si>
  <si>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</si>
  <si>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</si>
  <si>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</si>
  <si>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</si>
  <si>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</si>
  <si>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</si>
  <si>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</si>
  <si>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</si>
  <si>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</si>
  <si>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</si>
  <si>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</si>
  <si>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</si>
  <si>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</si>
  <si>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</si>
  <si>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</si>
  <si>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</si>
  <si>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</si>
  <si>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</si>
  <si>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</si>
  <si>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</si>
  <si>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</si>
  <si>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</si>
  <si>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</si>
  <si>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</si>
  <si>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</si>
  <si>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</si>
  <si>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</si>
  <si>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</si>
  <si>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</si>
  <si>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</si>
  <si>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</si>
  <si>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</si>
  <si>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</si>
  <si>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</si>
  <si>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</si>
  <si>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</si>
  <si>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</si>
  <si>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</si>
  <si>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</si>
  <si>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</si>
  <si>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</si>
  <si>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</si>
  <si>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</si>
  <si>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</si>
  <si>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</si>
  <si>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</si>
  <si>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</si>
  <si>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</si>
  <si>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</si>
  <si>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</si>
  <si>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</si>
  <si>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</si>
  <si>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</si>
  <si>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</si>
  <si>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</si>
  <si>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</si>
  <si>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</si>
  <si>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</si>
  <si>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</si>
  <si>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</si>
  <si>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</si>
  <si>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</si>
  <si>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</si>
  <si>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</si>
  <si>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</si>
  <si>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</si>
  <si>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</si>
  <si>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</si>
  <si>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</si>
  <si>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</si>
  <si>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</si>
  <si>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</si>
  <si>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</si>
  <si>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</si>
  <si>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</si>
  <si>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</si>
  <si>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</si>
  <si>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</si>
  <si>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</si>
  <si>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</si>
  <si>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</si>
  <si>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</si>
  <si>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</si>
  <si>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</si>
  <si>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</si>
  <si>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</si>
  <si>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</si>
  <si>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</si>
  <si>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</si>
  <si>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</si>
  <si>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</si>
  <si>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</si>
  <si>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</si>
  <si>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</si>
  <si>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</si>
  <si>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</si>
  <si>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</si>
  <si>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</si>
  <si>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</si>
  <si>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</si>
  <si>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</si>
  <si>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</si>
  <si>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</si>
  <si>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</si>
  <si>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</si>
  <si>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</si>
  <si>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</si>
  <si>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</si>
  <si>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</si>
  <si>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</si>
  <si>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</si>
  <si>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</si>
  <si>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</si>
  <si>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</si>
  <si>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</si>
  <si>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</si>
  <si>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</si>
  <si>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</si>
  <si>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</si>
  <si>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</si>
  <si>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</si>
  <si>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</si>
  <si>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</si>
  <si>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</si>
  <si>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</si>
  <si>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</si>
  <si>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</si>
  <si>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</si>
  <si>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</si>
  <si>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</si>
  <si>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</si>
  <si>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</si>
  <si>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</si>
  <si>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</si>
  <si>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</si>
  <si>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</si>
  <si>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</si>
  <si>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</si>
  <si>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</si>
  <si>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</si>
  <si>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</si>
  <si>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</si>
  <si>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</si>
  <si>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</si>
  <si>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</si>
  <si>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</si>
  <si>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</si>
  <si>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</si>
  <si>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</si>
  <si>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</si>
  <si>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</si>
  <si>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</si>
  <si>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</si>
  <si>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</si>
  <si>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</si>
  <si>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</si>
  <si>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</si>
  <si>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</si>
  <si>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</si>
  <si>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</si>
  <si>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</si>
  <si>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</si>
  <si>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</si>
  <si>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</si>
  <si>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</si>
  <si>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</si>
  <si>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</si>
  <si>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</si>
  <si>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</si>
  <si>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</si>
  <si>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</si>
  <si>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</si>
  <si>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</si>
  <si>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</si>
  <si>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</si>
  <si>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</si>
  <si>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</si>
  <si>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</si>
  <si>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</si>
  <si>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</si>
  <si>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</si>
  <si>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</si>
  <si>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</si>
  <si>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</si>
  <si>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</si>
  <si>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</si>
  <si>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</si>
  <si>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</si>
  <si>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</si>
  <si>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</si>
  <si>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</si>
  <si>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</si>
  <si>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</si>
  <si>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</si>
  <si>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</si>
  <si>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</si>
  <si>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</si>
  <si>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</si>
  <si>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</si>
  <si>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</si>
  <si>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</si>
  <si>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</si>
  <si>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</si>
  <si>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</si>
  <si>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</si>
  <si>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</si>
  <si>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</si>
  <si>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</si>
  <si>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</si>
  <si>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</si>
  <si>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</si>
  <si>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</si>
  <si>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</si>
  <si>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</si>
  <si>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</si>
  <si>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</si>
  <si>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</si>
  <si>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</si>
  <si>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</si>
  <si>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</si>
  <si>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</si>
  <si>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</si>
  <si>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</si>
  <si>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</si>
  <si>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</si>
  <si>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</si>
  <si>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</si>
  <si>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</si>
  <si>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</si>
  <si>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</si>
  <si>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</si>
  <si>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</si>
  <si>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</si>
  <si>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</si>
  <si>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</si>
  <si>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</si>
  <si>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</si>
  <si>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</si>
  <si>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</si>
  <si>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</si>
  <si>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</si>
  <si>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</si>
  <si>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</si>
  <si>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</si>
  <si>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</si>
  <si>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</si>
  <si>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</si>
  <si>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</si>
  <si>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</si>
  <si>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</si>
  <si>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</si>
  <si>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</si>
  <si>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</si>
  <si>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</si>
  <si>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</si>
  <si>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</si>
  <si>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</si>
  <si>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</si>
  <si>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</si>
  <si>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</si>
  <si>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</si>
  <si>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</si>
  <si>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</si>
  <si>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</si>
  <si>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</si>
  <si>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</si>
  <si>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</si>
  <si>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</si>
  <si>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</si>
  <si>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</si>
  <si>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</si>
  <si>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</si>
  <si>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</si>
  <si>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</si>
  <si>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</si>
  <si>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</si>
  <si>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</si>
  <si>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</si>
  <si>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</si>
  <si>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</si>
  <si>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</si>
  <si>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</si>
  <si>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</si>
  <si>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</si>
  <si>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</si>
  <si>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</si>
  <si>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</si>
  <si>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</si>
  <si>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</si>
  <si>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</si>
  <si>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</si>
  <si>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</si>
  <si>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</si>
  <si>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</si>
  <si>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</si>
  <si>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</si>
  <si>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</si>
  <si>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</si>
  <si>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</si>
  <si>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</si>
  <si>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</si>
  <si>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</si>
  <si>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</si>
  <si>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</si>
  <si>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</si>
  <si>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</si>
  <si>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</si>
  <si>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</si>
  <si>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</si>
  <si>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</si>
  <si>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</si>
  <si>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</si>
  <si>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</si>
  <si>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</si>
  <si>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</si>
  <si>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</si>
  <si>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</si>
  <si>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</si>
  <si>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</si>
  <si>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</si>
  <si>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</si>
  <si>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</si>
  <si>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</si>
  <si>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</si>
  <si>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</si>
  <si>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</si>
  <si>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</si>
  <si>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</si>
  <si>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</si>
  <si>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</si>
  <si>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</si>
  <si>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</si>
  <si>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</si>
  <si>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</si>
  <si>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</si>
  <si>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</si>
  <si>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</si>
  <si>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</si>
  <si>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</si>
  <si>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</si>
  <si>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</si>
  <si>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</si>
  <si>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</si>
  <si>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</si>
  <si>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</si>
  <si>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</si>
  <si>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</si>
  <si>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</si>
  <si>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</si>
  <si>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</si>
  <si>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</si>
  <si>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</si>
  <si>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</si>
  <si>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</si>
  <si>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</si>
  <si>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</si>
  <si>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</si>
  <si>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</si>
  <si>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</si>
  <si>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</si>
  <si>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</si>
  <si>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</si>
  <si>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</si>
  <si>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</si>
  <si>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</si>
  <si>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</si>
  <si>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</si>
  <si>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</si>
  <si>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</si>
  <si>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</si>
  <si>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</si>
  <si>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</si>
  <si>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</si>
  <si>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</si>
  <si>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</si>
  <si>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</si>
  <si>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</si>
  <si>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</si>
  <si>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</si>
  <si>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</si>
  <si>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</si>
  <si>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</si>
  <si>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</si>
  <si>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</si>
  <si>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</si>
  <si>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</si>
  <si>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</si>
  <si>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</si>
  <si>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</si>
  <si>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</si>
  <si>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</si>
  <si>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</si>
  <si>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</si>
  <si>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</si>
  <si>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</si>
  <si>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</si>
  <si>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</si>
  <si>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</si>
  <si>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</si>
  <si>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</si>
  <si>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</si>
  <si>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</si>
  <si>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</si>
  <si>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</si>
  <si>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</si>
  <si>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</si>
  <si>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</si>
  <si>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</si>
  <si>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</si>
  <si>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</si>
  <si>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</si>
  <si>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</si>
  <si>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</si>
  <si>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</si>
  <si>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</si>
  <si>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</si>
  <si>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</si>
  <si>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</si>
  <si>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</si>
  <si>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</si>
  <si>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</si>
  <si>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</si>
  <si>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</si>
  <si>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</si>
  <si>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</si>
  <si>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</si>
  <si>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</si>
  <si>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</si>
  <si>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</si>
  <si>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</si>
  <si>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</si>
  <si>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</si>
  <si>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</si>
  <si>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</si>
  <si>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</si>
  <si>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</si>
  <si>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</si>
  <si>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</si>
  <si>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</si>
  <si>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</si>
  <si>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</si>
  <si>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</si>
  <si>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</si>
  <si>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</si>
  <si>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</si>
  <si>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</si>
  <si>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</si>
  <si>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</si>
  <si>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</si>
  <si>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</si>
  <si>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</si>
  <si>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</si>
  <si>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</si>
  <si>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</si>
  <si>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</si>
  <si>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</si>
  <si>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</si>
  <si>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</si>
  <si>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</si>
  <si>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</si>
  <si>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</si>
  <si>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</si>
  <si>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</si>
  <si>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</si>
  <si>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</si>
  <si>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</si>
  <si>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</si>
  <si>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</si>
  <si>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</si>
  <si>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</si>
  <si>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</si>
  <si>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</si>
  <si>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</si>
  <si>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</si>
  <si>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</si>
  <si>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</si>
  <si>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</si>
  <si>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</si>
  <si>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</si>
  <si>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</si>
  <si>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</si>
  <si>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</si>
  <si>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</si>
  <si>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</si>
  <si>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</si>
  <si>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</si>
  <si>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</si>
  <si>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</si>
  <si>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</si>
  <si>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</si>
  <si>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</si>
  <si>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</si>
  <si>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</si>
  <si>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</si>
  <si>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</si>
  <si>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</si>
  <si>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</si>
  <si>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</si>
  <si>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</si>
  <si>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</si>
  <si>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</si>
  <si>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</si>
  <si>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</si>
  <si>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</si>
  <si>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</si>
  <si>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</si>
  <si>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</si>
  <si>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</si>
  <si>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</si>
  <si>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</si>
  <si>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</si>
  <si>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</si>
  <si>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</si>
  <si>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</si>
  <si>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</si>
  <si>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</si>
  <si>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</si>
  <si>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</si>
  <si>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</si>
  <si>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</si>
  <si>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</si>
  <si>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</si>
  <si>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</si>
  <si>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</si>
  <si>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</si>
  <si>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</si>
  <si>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</si>
  <si>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</si>
  <si>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</si>
  <si>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</si>
  <si>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</si>
  <si>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</si>
  <si>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</si>
  <si>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</si>
  <si>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</si>
  <si>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</si>
  <si>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</si>
  <si>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</si>
  <si>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</si>
  <si>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</si>
  <si>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</si>
  <si>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</si>
  <si>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</si>
  <si>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</si>
  <si>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</si>
  <si>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</si>
  <si>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</si>
  <si>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</si>
  <si>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</si>
  <si>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</si>
  <si>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</si>
  <si>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</si>
  <si>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</si>
  <si>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</si>
  <si>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</si>
  <si>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</si>
  <si>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</si>
  <si>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</si>
  <si>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</si>
  <si>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</si>
  <si>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</si>
  <si>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</si>
  <si>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</si>
  <si>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</si>
  <si>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</si>
  <si>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</si>
  <si>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</si>
  <si>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</si>
  <si>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</si>
  <si>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</si>
  <si>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</si>
  <si>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</si>
  <si>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</si>
  <si>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</si>
  <si>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</si>
  <si>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</si>
  <si>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</si>
  <si>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</si>
  <si>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</si>
  <si>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</si>
  <si>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</si>
  <si>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</si>
  <si>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</si>
  <si>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</si>
  <si>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</si>
  <si>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</si>
  <si>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</si>
  <si>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</si>
  <si>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</si>
  <si>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</si>
  <si>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</si>
  <si>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</si>
  <si>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</si>
  <si>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</si>
  <si>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</si>
  <si>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</si>
  <si>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</si>
  <si>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</si>
  <si>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</si>
  <si>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</si>
  <si>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</si>
  <si>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</si>
  <si>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</si>
  <si>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</si>
  <si>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</si>
  <si>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</si>
  <si>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</si>
  <si>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</si>
  <si>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</si>
  <si>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</si>
  <si>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</si>
  <si>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</si>
  <si>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</si>
  <si>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</si>
  <si>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</si>
  <si>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</si>
  <si>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</si>
  <si>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</si>
  <si>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</si>
  <si>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</si>
  <si>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</si>
  <si>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</si>
  <si>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</si>
  <si>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</si>
  <si>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</si>
  <si>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</si>
  <si>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</si>
  <si>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</si>
  <si>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</si>
  <si>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</si>
  <si>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</si>
  <si>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</si>
  <si>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</si>
  <si>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</si>
  <si>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</si>
  <si>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</si>
  <si>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</si>
  <si>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</si>
  <si>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</si>
  <si>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</si>
  <si>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</si>
  <si>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</si>
  <si>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</si>
  <si>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</si>
  <si>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</si>
  <si>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</si>
  <si>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</si>
  <si>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</si>
  <si>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</si>
  <si>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</si>
  <si>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</si>
  <si>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</si>
  <si>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</si>
  <si>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</si>
  <si>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</si>
  <si>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</si>
  <si>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</si>
  <si>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</si>
  <si>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</si>
  <si>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</si>
  <si>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</si>
  <si>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</si>
  <si>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</si>
  <si>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</si>
  <si>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</si>
  <si>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</si>
  <si>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</si>
  <si>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</si>
  <si>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</si>
  <si>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</si>
  <si>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</si>
  <si>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</si>
  <si>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</si>
  <si>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</si>
  <si>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</si>
  <si>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</si>
  <si>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</si>
  <si>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</si>
  <si>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</si>
  <si>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</si>
  <si>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</si>
  <si>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</si>
  <si>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</si>
  <si>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</si>
  <si>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</si>
  <si>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</si>
  <si>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</si>
  <si>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</si>
  <si>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</si>
  <si>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</si>
  <si>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</si>
  <si>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</si>
  <si>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</si>
  <si>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</si>
  <si>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</si>
  <si>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</si>
  <si>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</si>
  <si>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</si>
  <si>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</si>
  <si>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</si>
  <si>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</si>
  <si>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</si>
  <si>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</si>
  <si>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</si>
  <si>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</si>
  <si>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</si>
  <si>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</si>
  <si>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</si>
  <si>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</si>
  <si>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</si>
  <si>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</si>
  <si>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</si>
  <si>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</si>
  <si>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</si>
  <si>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</si>
  <si>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</si>
  <si>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</si>
  <si>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</si>
  <si>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</si>
  <si>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</si>
  <si>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</si>
  <si>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</si>
  <si>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</si>
  <si>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</si>
  <si>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</si>
  <si>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</si>
  <si>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</si>
  <si>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</si>
  <si>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</si>
  <si>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</si>
  <si>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</si>
  <si>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</si>
  <si>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</si>
  <si>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</si>
  <si>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</si>
  <si>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</si>
  <si>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</si>
  <si>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</si>
  <si>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</si>
  <si>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</si>
  <si>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</si>
  <si>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</si>
  <si>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</si>
  <si>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</si>
  <si>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</si>
  <si>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</si>
  <si>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</si>
  <si>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</si>
  <si>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</si>
  <si>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</si>
  <si>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</si>
  <si>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</si>
  <si>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</si>
  <si>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</si>
  <si>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</si>
  <si>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</si>
  <si>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</si>
  <si>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</si>
  <si>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</si>
  <si>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</si>
  <si>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</si>
  <si>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</si>
  <si>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</si>
  <si>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</si>
  <si>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</si>
  <si>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</si>
  <si>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</si>
  <si>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</si>
  <si>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</si>
  <si>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</si>
  <si>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</si>
  <si>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</si>
  <si>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</si>
  <si>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</si>
  <si>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</si>
  <si>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</si>
  <si>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</si>
  <si>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</si>
  <si>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</si>
  <si>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</si>
  <si>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</si>
  <si>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</si>
  <si>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</si>
  <si>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</si>
  <si>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</si>
  <si>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</si>
  <si>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</si>
  <si>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</si>
  <si>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</si>
  <si>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</si>
  <si>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</si>
  <si>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</si>
  <si>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</si>
  <si>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</si>
  <si>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</si>
  <si>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</si>
  <si>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</si>
  <si>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</si>
  <si>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</si>
  <si>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</si>
  <si>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</si>
  <si>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</si>
  <si>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</si>
  <si>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</si>
  <si>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</si>
  <si>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</si>
  <si>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</si>
  <si>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</si>
  <si>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</si>
  <si>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</si>
  <si>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</si>
  <si>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</si>
  <si>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</si>
  <si>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</si>
  <si>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</si>
  <si>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</si>
  <si>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</si>
  <si>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</si>
  <si>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</si>
  <si>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</si>
  <si>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</si>
  <si>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</si>
  <si>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</si>
  <si>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</si>
  <si>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</si>
  <si>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</si>
  <si>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</si>
  <si>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</si>
  <si>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</si>
  <si>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</si>
  <si>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</si>
  <si>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</si>
  <si>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</si>
  <si>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</si>
  <si>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</si>
  <si>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</si>
  <si>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</si>
  <si>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</si>
  <si>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</si>
  <si>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</si>
  <si>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</si>
  <si>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</si>
  <si>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</si>
  <si>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</si>
  <si>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</si>
  <si>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</si>
  <si>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</si>
  <si>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</si>
  <si>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</si>
  <si>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</si>
  <si>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</si>
  <si>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</si>
  <si>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</si>
  <si>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</si>
  <si>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</si>
  <si>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</si>
  <si>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</si>
  <si>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</si>
  <si>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</si>
  <si>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</si>
  <si>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</si>
  <si>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</si>
  <si>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</si>
  <si>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</si>
  <si>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</si>
  <si>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</si>
  <si>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</si>
  <si>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</si>
  <si>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</si>
  <si>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</si>
  <si>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</si>
  <si>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</si>
  <si>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</si>
  <si>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</si>
  <si>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</si>
  <si>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</si>
  <si>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</si>
  <si>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</si>
  <si>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</si>
  <si>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</si>
  <si>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</si>
  <si>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</si>
  <si>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</si>
  <si>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</si>
  <si>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</si>
  <si>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</si>
  <si>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</si>
  <si>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</si>
  <si>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</si>
  <si>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</si>
  <si>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</si>
  <si>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</si>
  <si>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</si>
  <si>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</si>
  <si>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</si>
  <si>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</si>
  <si>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</si>
  <si>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</si>
  <si>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</si>
  <si>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</si>
  <si>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</si>
  <si>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</si>
  <si>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</si>
  <si>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</si>
  <si>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</si>
  <si>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</si>
  <si>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</si>
  <si>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</si>
  <si>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</si>
  <si>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</si>
  <si>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</si>
  <si>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</si>
  <si>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</si>
  <si>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</si>
  <si>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</si>
  <si>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</si>
  <si>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</si>
  <si>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</si>
  <si>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</si>
  <si>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</si>
  <si>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</si>
  <si>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</si>
  <si>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</si>
  <si>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</si>
  <si>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</si>
  <si>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</si>
  <si>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</si>
  <si>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</si>
  <si>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</si>
  <si>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</si>
  <si>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</si>
  <si>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</si>
  <si>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</si>
  <si>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</si>
  <si>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</si>
  <si>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</si>
  <si>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</si>
  <si>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</si>
  <si>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</si>
  <si>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</si>
  <si>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</si>
  <si>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</si>
  <si>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</si>
  <si>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</si>
  <si>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</si>
  <si>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</si>
  <si>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</si>
  <si>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</si>
  <si>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</si>
  <si>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</si>
  <si>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</si>
  <si>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</si>
  <si>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</si>
  <si>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</si>
  <si>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</si>
  <si>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</si>
  <si>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</si>
  <si>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</si>
  <si>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</si>
  <si>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</si>
  <si>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</si>
  <si>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</si>
  <si>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</si>
  <si>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</si>
  <si>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</si>
  <si>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</si>
  <si>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</si>
  <si>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</si>
  <si>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</si>
  <si>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</si>
  <si>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</si>
  <si>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</si>
  <si>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</si>
  <si>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</si>
  <si>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</si>
  <si>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</si>
  <si>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</si>
  <si>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</si>
  <si>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</si>
  <si>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</si>
  <si>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</si>
  <si>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</si>
  <si>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</si>
  <si>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</si>
  <si>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</si>
  <si>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</si>
  <si>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</si>
  <si>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</si>
  <si>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</si>
  <si>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</si>
  <si>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</si>
  <si>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</si>
  <si>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</si>
  <si>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</si>
  <si>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</si>
  <si>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</si>
  <si>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</si>
  <si>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</si>
  <si>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</si>
  <si>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</si>
  <si>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</si>
  <si>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</si>
  <si>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</si>
  <si>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</si>
  <si>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</si>
  <si>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</si>
  <si>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</si>
  <si>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</si>
  <si>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</si>
  <si>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</si>
  <si>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</si>
  <si>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</si>
  <si>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</si>
  <si>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</si>
  <si>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</si>
  <si>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</si>
  <si>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</si>
  <si>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</si>
  <si>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</si>
  <si>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</si>
  <si>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</si>
  <si>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</si>
  <si>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</si>
  <si>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</si>
  <si>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</si>
  <si>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</si>
  <si>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</si>
  <si>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</si>
  <si>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</si>
  <si>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</si>
  <si>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</si>
  <si>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</si>
  <si>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</si>
  <si>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</si>
  <si>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</si>
  <si>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</si>
  <si>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</si>
  <si>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</si>
  <si>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</si>
  <si>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</si>
  <si>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</si>
  <si>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</si>
  <si>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</si>
  <si>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</si>
  <si>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</si>
  <si>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</si>
  <si>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</si>
  <si>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</si>
  <si>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</si>
  <si>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</si>
  <si>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</si>
  <si>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</si>
  <si>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</si>
  <si>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</si>
  <si>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</si>
  <si>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</si>
  <si>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</si>
  <si>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</si>
  <si>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</si>
  <si>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</si>
  <si>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</si>
  <si>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</si>
  <si>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</si>
  <si>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</si>
  <si>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</si>
  <si>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</si>
  <si>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</si>
  <si>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</si>
  <si>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</si>
  <si>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</si>
  <si>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</si>
  <si>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</si>
  <si>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</si>
  <si>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</si>
  <si>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</si>
  <si>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</si>
  <si>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</si>
  <si>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</si>
  <si>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</si>
  <si>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</si>
  <si>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</si>
  <si>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</si>
  <si>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</si>
  <si>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</si>
  <si>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</si>
  <si>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</si>
  <si>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</si>
  <si>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</si>
  <si>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</si>
  <si>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</si>
  <si>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</si>
  <si>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</si>
  <si>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</si>
  <si>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</si>
  <si>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</si>
  <si>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</si>
  <si>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</si>
  <si>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</si>
  <si>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</si>
  <si>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</si>
  <si>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</si>
  <si>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</si>
  <si>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</si>
  <si>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</si>
  <si>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</si>
  <si>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</si>
  <si>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</si>
  <si>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</si>
  <si>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</si>
  <si>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</si>
  <si>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</si>
  <si>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</si>
  <si>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</si>
  <si>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</si>
  <si>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</si>
  <si>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</si>
  <si>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</si>
  <si>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</si>
  <si>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</si>
  <si>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</si>
  <si>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</si>
  <si>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</si>
  <si>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</si>
  <si>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</si>
  <si>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</si>
  <si>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</si>
  <si>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</si>
  <si>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</si>
  <si>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</si>
  <si>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</si>
  <si>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</si>
  <si>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</si>
  <si>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</si>
  <si>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</si>
  <si>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</si>
  <si>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</si>
  <si>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</si>
  <si>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</si>
  <si>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</si>
  <si>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</si>
  <si>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</si>
  <si>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</si>
  <si>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</si>
  <si>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</si>
  <si>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</si>
  <si>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</si>
  <si>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</si>
  <si>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</si>
  <si>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</si>
  <si>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</si>
  <si>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</si>
  <si>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</si>
  <si>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</si>
  <si>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</si>
  <si>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</si>
  <si>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</si>
  <si>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</si>
  <si>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</si>
  <si>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</si>
  <si>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</si>
  <si>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</si>
  <si>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</si>
  <si>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</si>
  <si>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</si>
  <si>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</si>
  <si>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</si>
  <si>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</si>
  <si>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</si>
  <si>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</si>
  <si>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</si>
  <si>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</si>
  <si>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</si>
  <si>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</si>
  <si>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</si>
  <si>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</si>
  <si>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</si>
  <si>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</si>
  <si>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</si>
  <si>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</si>
  <si>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</si>
  <si>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</si>
  <si>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</si>
  <si>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</si>
  <si>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</si>
  <si>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</si>
  <si>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</si>
  <si>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</si>
  <si>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</si>
  <si>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</si>
  <si>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</si>
  <si>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</si>
  <si>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</si>
  <si>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</si>
  <si>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</si>
  <si>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</si>
  <si>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</si>
  <si>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</si>
  <si>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</si>
  <si>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</si>
  <si>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</si>
  <si>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</si>
  <si>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</si>
  <si>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</si>
  <si>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</si>
  <si>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</si>
  <si>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</si>
  <si>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</si>
  <si>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</si>
  <si>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</si>
  <si>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</si>
  <si>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</si>
  <si>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</si>
  <si>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</si>
  <si>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</si>
  <si>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</si>
  <si>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</si>
  <si>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</si>
  <si>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</si>
  <si>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</si>
  <si>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</si>
  <si>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</si>
  <si>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</si>
  <si>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</si>
  <si>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</si>
  <si>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</si>
  <si>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</si>
  <si>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</si>
  <si>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</si>
  <si>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</si>
  <si>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</si>
  <si>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</si>
  <si>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</si>
  <si>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</si>
  <si>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</si>
  <si>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</si>
  <si>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</si>
  <si>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</si>
  <si>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</si>
  <si>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</si>
  <si>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</si>
  <si>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</si>
  <si>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</si>
  <si>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</si>
  <si>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</si>
  <si>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</si>
  <si>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</si>
  <si>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</si>
  <si>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</si>
  <si>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</si>
  <si>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</si>
  <si>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</si>
  <si>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</si>
  <si>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</si>
  <si>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</si>
  <si>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</si>
  <si>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</si>
  <si>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</si>
  <si>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</si>
  <si>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</si>
  <si>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</si>
  <si>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</si>
  <si>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</si>
  <si>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</si>
  <si>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</si>
  <si>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</si>
  <si>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</si>
  <si>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</si>
  <si>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</si>
  <si>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</si>
  <si>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</si>
  <si>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</si>
  <si>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</si>
  <si>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</si>
  <si>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</si>
  <si>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</si>
  <si>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</si>
  <si>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</si>
  <si>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</si>
  <si>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</si>
  <si>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</si>
  <si>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</si>
  <si>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</si>
  <si>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</si>
  <si>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</si>
  <si>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</si>
  <si>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</si>
  <si>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</si>
  <si>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</si>
  <si>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</si>
  <si>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</si>
  <si>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</si>
  <si>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</si>
  <si>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</si>
  <si>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</si>
  <si>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</si>
  <si>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</si>
  <si>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</si>
  <si>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</si>
  <si>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</si>
  <si>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</si>
  <si>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</si>
  <si>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</si>
  <si>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</si>
  <si>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</si>
  <si>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</si>
  <si>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</si>
  <si>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</si>
  <si>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</si>
  <si>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</si>
  <si>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</si>
  <si>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</si>
  <si>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</si>
  <si>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</si>
  <si>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</si>
  <si>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</si>
  <si>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</si>
  <si>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</si>
  <si>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</si>
  <si>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</si>
  <si>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</si>
  <si>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</si>
  <si>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</si>
  <si>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</si>
  <si>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</si>
  <si>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</si>
  <si>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</si>
  <si>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</si>
  <si>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</si>
  <si>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</si>
  <si>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</si>
  <si>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</si>
  <si>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</si>
  <si>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</si>
  <si>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</si>
  <si>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</si>
  <si>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</si>
  <si>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</si>
  <si>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</si>
  <si>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</si>
  <si>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</si>
  <si>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</si>
  <si>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</si>
  <si>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</si>
  <si>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</si>
  <si>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</si>
  <si>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</si>
  <si>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</si>
  <si>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</si>
  <si>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</si>
  <si>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</si>
  <si>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</si>
  <si>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</si>
  <si>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</si>
  <si>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</si>
  <si>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</si>
  <si>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</si>
  <si>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</si>
  <si>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</si>
  <si>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</si>
  <si>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</si>
  <si>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</si>
  <si>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</si>
  <si>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</si>
  <si>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</si>
  <si>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</si>
  <si>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</si>
  <si>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</si>
  <si>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</si>
  <si>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</si>
  <si>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</si>
  <si>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</si>
  <si>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</si>
  <si>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</si>
  <si>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</si>
  <si>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</si>
  <si>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</si>
  <si>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</si>
  <si>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</si>
  <si>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</si>
  <si>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</si>
  <si>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</si>
  <si>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</si>
  <si>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</si>
  <si>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</si>
  <si>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</si>
  <si>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</si>
  <si>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</si>
  <si>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</si>
  <si>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</si>
  <si>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</si>
  <si>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</si>
  <si>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</si>
  <si>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</si>
  <si>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</si>
  <si>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</si>
  <si>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</si>
  <si>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</si>
  <si>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</si>
  <si>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</si>
  <si>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</si>
  <si>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</si>
  <si>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</si>
  <si>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</si>
  <si>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</si>
  <si>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</si>
  <si>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</si>
  <si>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</si>
  <si>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</si>
  <si>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</si>
  <si>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</si>
  <si>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</si>
  <si>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</si>
  <si>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</si>
  <si>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</si>
  <si>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</si>
  <si>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</si>
  <si>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</si>
  <si>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</si>
  <si>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</si>
  <si>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</si>
  <si>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</si>
  <si>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</si>
  <si>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</si>
  <si>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</si>
  <si>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</si>
  <si>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</si>
  <si>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</si>
  <si>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</si>
  <si>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</si>
  <si>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</si>
  <si>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</si>
  <si>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</si>
  <si>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</si>
  <si>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</si>
  <si>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</si>
  <si>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</si>
  <si>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</si>
  <si>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</si>
  <si>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</si>
  <si>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</si>
  <si>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</si>
  <si>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</si>
  <si>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</si>
  <si>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</si>
  <si>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</si>
  <si>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</si>
  <si>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</si>
  <si>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</si>
  <si>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</si>
  <si>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</si>
  <si>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</si>
  <si>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</si>
  <si>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</si>
  <si>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</si>
  <si>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</si>
  <si>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</si>
  <si>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</si>
  <si>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</si>
  <si>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</si>
  <si>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</si>
  <si>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</si>
  <si>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</si>
  <si>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</si>
  <si>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</si>
  <si>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</si>
  <si>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</si>
  <si>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</si>
  <si>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</si>
  <si>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</si>
  <si>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</si>
  <si>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</si>
  <si>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</si>
  <si>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</si>
  <si>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</si>
  <si>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</si>
  <si>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</si>
  <si>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</si>
  <si>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</si>
  <si>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</si>
  <si>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</si>
  <si>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</si>
  <si>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</si>
  <si>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</si>
  <si>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</si>
  <si>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</si>
  <si>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</si>
  <si>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</si>
  <si>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</si>
  <si>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</si>
  <si>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</si>
  <si>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</si>
  <si>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</si>
  <si>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</si>
  <si>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</si>
  <si>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</si>
  <si>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</si>
  <si>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</si>
  <si>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</si>
  <si>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</si>
  <si>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</si>
  <si>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</si>
  <si>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</si>
  <si>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</si>
  <si>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</si>
  <si>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</si>
  <si>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</si>
  <si>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</si>
  <si>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</si>
  <si>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</si>
  <si>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</si>
  <si>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</si>
  <si>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</si>
  <si>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</si>
  <si>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</si>
  <si>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</si>
  <si>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</si>
  <si>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</si>
  <si>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</si>
  <si>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</si>
  <si>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</si>
  <si>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</si>
  <si>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</si>
  <si>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</si>
  <si>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</si>
  <si>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</si>
  <si>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</si>
  <si>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</si>
  <si>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</si>
  <si>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</si>
  <si>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</si>
  <si>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</si>
  <si>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</si>
  <si>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</si>
  <si>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</si>
  <si>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</si>
  <si>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</si>
  <si>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</si>
  <si>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</si>
  <si>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</si>
  <si>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</si>
  <si>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</si>
  <si>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</si>
  <si>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</si>
  <si>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</si>
  <si>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</si>
  <si>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</si>
  <si>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</si>
  <si>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</si>
  <si>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</si>
  <si>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</si>
  <si>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</si>
  <si>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</si>
  <si>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</si>
  <si>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</si>
  <si>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</si>
  <si>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</si>
  <si>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</si>
  <si>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</si>
  <si>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</si>
  <si>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</si>
  <si>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</si>
  <si>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</si>
  <si>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</si>
  <si>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</si>
  <si>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</si>
  <si>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</si>
  <si>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</si>
  <si>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</si>
  <si>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</si>
  <si>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</si>
  <si>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</si>
  <si>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</si>
  <si>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</si>
  <si>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</si>
  <si>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</si>
  <si>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</si>
  <si>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</si>
  <si>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</si>
  <si>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</si>
  <si>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</si>
  <si>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</si>
  <si>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</si>
  <si>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</si>
  <si>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</si>
  <si>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</si>
  <si>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</si>
  <si>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</si>
  <si>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</si>
  <si>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</si>
  <si>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</si>
  <si>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</si>
  <si>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</si>
  <si>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</si>
  <si>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</si>
  <si>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</si>
  <si>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</si>
  <si>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</si>
  <si>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</si>
  <si>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</si>
  <si>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</si>
  <si>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</si>
  <si>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</si>
  <si>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</si>
  <si>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</si>
  <si>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</si>
  <si>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</si>
  <si>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</si>
  <si>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</si>
  <si>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</si>
  <si>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</si>
  <si>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</si>
  <si>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</si>
  <si>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</si>
  <si>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</si>
  <si>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</si>
  <si>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</si>
  <si>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</si>
  <si>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</si>
  <si>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</si>
  <si>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</si>
  <si>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</si>
  <si>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</si>
  <si>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</si>
  <si>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</si>
  <si>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</si>
  <si>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</si>
  <si>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</si>
  <si>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</si>
  <si>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</si>
  <si>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</si>
  <si>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</si>
  <si>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</si>
  <si>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</si>
  <si>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</si>
  <si>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</si>
  <si>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</si>
  <si>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</si>
  <si>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</si>
  <si>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</si>
  <si>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</si>
  <si>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</si>
  <si>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</si>
  <si>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</si>
  <si>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</si>
  <si>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</si>
  <si>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</si>
  <si>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</si>
  <si>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</si>
  <si>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</si>
  <si>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</si>
  <si>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</si>
  <si>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</si>
  <si>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</si>
  <si>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</si>
  <si>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</si>
  <si>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</si>
  <si>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</si>
  <si>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</si>
  <si>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</si>
  <si>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</si>
  <si>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</si>
  <si>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</si>
  <si>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</si>
  <si>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</si>
  <si>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</si>
  <si>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</si>
  <si>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</si>
  <si>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</si>
  <si>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</si>
  <si>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</si>
  <si>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</si>
  <si>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</si>
  <si>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</si>
  <si>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</si>
  <si>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</si>
  <si>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</si>
  <si>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</si>
  <si>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</si>
  <si>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</si>
  <si>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</si>
  <si>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</si>
  <si>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</si>
  <si>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</si>
  <si>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</si>
  <si>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</si>
  <si>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</si>
  <si>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</si>
  <si>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</si>
  <si>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</si>
  <si>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</si>
  <si>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</si>
  <si>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</si>
  <si>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</si>
  <si>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</si>
  <si>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</si>
  <si>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</si>
  <si>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</si>
  <si>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</si>
  <si>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</si>
  <si>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</si>
  <si>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</si>
  <si>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</si>
  <si>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</si>
  <si>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</si>
  <si>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</si>
  <si>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</si>
  <si>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</si>
  <si>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</si>
  <si>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</si>
  <si>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</si>
  <si>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</si>
  <si>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</si>
  <si>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</si>
  <si>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</si>
  <si>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</si>
  <si>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</si>
  <si>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</si>
  <si>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</si>
  <si>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</si>
  <si>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</si>
  <si>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</si>
  <si>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</si>
  <si>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</si>
  <si>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</si>
  <si>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</si>
  <si>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</si>
  <si>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</si>
  <si>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</si>
  <si>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</si>
  <si>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</si>
  <si>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</si>
  <si>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</si>
  <si>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</si>
  <si>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</si>
  <si>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</si>
  <si>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</si>
  <si>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</si>
  <si>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</si>
  <si>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</si>
  <si>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</si>
  <si>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</si>
  <si>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</si>
  <si>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</si>
  <si>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</si>
  <si>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</si>
  <si>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</si>
  <si>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</si>
  <si>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</si>
  <si>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</si>
  <si>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</si>
  <si>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</si>
  <si>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</si>
  <si>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</si>
  <si>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</si>
  <si>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</si>
  <si>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</si>
  <si>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</si>
  <si>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</si>
  <si>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</si>
  <si>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</si>
  <si>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</si>
  <si>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</si>
  <si>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</si>
  <si>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</si>
  <si>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</si>
  <si>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</si>
  <si>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</si>
  <si>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</si>
  <si>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</si>
  <si>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</si>
  <si>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</si>
  <si>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</si>
  <si>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</si>
  <si>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</si>
  <si>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</si>
  <si>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</si>
  <si>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</si>
  <si>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</si>
  <si>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</si>
  <si>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</si>
  <si>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</si>
  <si>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</si>
  <si>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</si>
  <si>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</si>
  <si>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</si>
  <si>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</si>
  <si>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</si>
  <si>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</si>
  <si>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</si>
  <si>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</si>
  <si>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</si>
  <si>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</si>
  <si>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</si>
  <si>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</si>
  <si>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</si>
  <si>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</si>
  <si>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</si>
  <si>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</si>
  <si>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</si>
  <si>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</si>
  <si>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</si>
  <si>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</si>
  <si>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</si>
  <si>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</si>
  <si>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</si>
  <si>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</si>
  <si>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</si>
  <si>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</si>
  <si>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</si>
  <si>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</si>
  <si>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</si>
  <si>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</si>
  <si>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</si>
  <si>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</si>
  <si>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</si>
  <si>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</si>
  <si>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</si>
  <si>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</si>
  <si>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</si>
  <si>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</si>
  <si>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</si>
  <si>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</si>
  <si>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</si>
  <si>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</si>
  <si>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</si>
  <si>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</si>
  <si>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</si>
  <si>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</si>
  <si>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</si>
  <si>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</si>
  <si>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</si>
  <si>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</si>
  <si>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</si>
  <si>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</si>
  <si>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</si>
  <si>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</si>
  <si>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</si>
  <si>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</si>
  <si>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</si>
  <si>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</si>
  <si>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</si>
  <si>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</si>
  <si>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</si>
  <si>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</si>
  <si>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</si>
  <si>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</si>
  <si>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</si>
  <si>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</si>
  <si>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</si>
  <si>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</si>
  <si>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</si>
  <si>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</si>
  <si>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</si>
  <si>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</si>
  <si>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</si>
  <si>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</si>
  <si>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</si>
  <si>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</si>
  <si>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</si>
  <si>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</si>
  <si>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</si>
  <si>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</si>
  <si>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</si>
  <si>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</si>
  <si>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</si>
  <si>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</si>
  <si>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</si>
  <si>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</si>
  <si>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</si>
  <si>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</si>
  <si>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</si>
  <si>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</si>
  <si>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</si>
  <si>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</si>
  <si>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</si>
  <si>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</si>
  <si>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</si>
  <si>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</si>
  <si>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</si>
  <si>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</si>
  <si>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</si>
  <si>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</si>
  <si>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</si>
  <si>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</si>
  <si>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</si>
  <si>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</si>
  <si>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</si>
  <si>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</si>
  <si>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</si>
  <si>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</si>
  <si>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</si>
  <si>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</si>
  <si>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</si>
  <si>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</si>
  <si>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</si>
  <si>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</si>
  <si>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</si>
  <si>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</si>
  <si>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</si>
  <si>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</si>
  <si>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</si>
  <si>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</si>
  <si>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</si>
  <si>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</si>
  <si>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</si>
  <si>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</si>
  <si>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</si>
  <si>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</si>
  <si>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</si>
  <si>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</si>
  <si>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</si>
  <si>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</si>
  <si>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</si>
  <si>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</si>
  <si>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</si>
  <si>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</si>
  <si>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</si>
  <si>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</si>
  <si>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</si>
  <si>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</si>
  <si>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</si>
  <si>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</si>
  <si>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</si>
  <si>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</si>
  <si>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</si>
  <si>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</si>
  <si>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</si>
  <si>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</si>
  <si>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</si>
  <si>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</si>
  <si>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</si>
  <si>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</si>
  <si>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</si>
  <si>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</si>
  <si>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</si>
  <si>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</si>
  <si>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</si>
  <si>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</si>
  <si>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</si>
  <si>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</si>
  <si>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</si>
  <si>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</si>
  <si>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</si>
  <si>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</si>
  <si>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</si>
  <si>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</si>
  <si>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</si>
  <si>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</si>
  <si>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</si>
  <si>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</si>
  <si>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</si>
  <si>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</si>
  <si>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</si>
  <si>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</si>
  <si>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</si>
  <si>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</si>
  <si>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</si>
  <si>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</si>
  <si>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</si>
  <si>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</si>
  <si>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</si>
  <si>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</si>
  <si>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</si>
  <si>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</si>
  <si>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</si>
  <si>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</si>
  <si>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</si>
  <si>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</si>
  <si>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</si>
  <si>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</si>
  <si>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</si>
  <si>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</si>
  <si>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</si>
  <si>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</si>
  <si>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</si>
  <si>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</si>
  <si>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</si>
  <si>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</si>
  <si>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</si>
  <si>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</si>
  <si>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</si>
  <si>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</si>
  <si>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</si>
  <si>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</si>
  <si>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</si>
  <si>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</si>
  <si>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</si>
  <si>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</si>
  <si>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</si>
  <si>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</si>
  <si>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</si>
  <si>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</si>
  <si>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</si>
  <si>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</si>
  <si>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</si>
  <si>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</si>
  <si>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</si>
  <si>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</si>
  <si>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</si>
  <si>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</si>
  <si>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</si>
  <si>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</si>
  <si>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</si>
  <si>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</si>
  <si>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</si>
  <si>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</si>
  <si>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</si>
  <si>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</si>
  <si>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</si>
  <si>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</si>
  <si>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</si>
  <si>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</si>
  <si>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</si>
  <si>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</si>
  <si>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</si>
  <si>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</si>
  <si>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</si>
  <si>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</si>
  <si>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</si>
  <si>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</si>
  <si>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</si>
  <si>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</si>
  <si>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</si>
  <si>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</si>
  <si>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</si>
  <si>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</si>
  <si>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</si>
  <si>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</si>
  <si>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</si>
  <si>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</si>
  <si>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</si>
  <si>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</si>
  <si>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</si>
  <si>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</si>
  <si>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</si>
  <si>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</si>
  <si>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</si>
  <si>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</si>
  <si>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</si>
  <si>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</si>
  <si>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</si>
  <si>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</si>
  <si>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</si>
  <si>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</si>
  <si>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</si>
  <si>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</si>
  <si>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</si>
  <si>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</si>
  <si>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</si>
  <si>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</si>
  <si>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</si>
  <si>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</si>
  <si>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</si>
  <si>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</si>
  <si>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</si>
  <si>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</si>
  <si>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</si>
  <si>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</si>
  <si>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</si>
  <si>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</si>
  <si>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</si>
  <si>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</si>
  <si>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</si>
  <si>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</si>
  <si>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</si>
  <si>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</si>
  <si>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</si>
  <si>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</si>
  <si>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</si>
  <si>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</si>
  <si>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</si>
  <si>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</si>
  <si>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</si>
  <si>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</si>
  <si>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</si>
  <si>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</si>
  <si>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</si>
  <si>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</si>
  <si>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</si>
  <si>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</si>
  <si>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</si>
  <si>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</si>
  <si>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</si>
  <si>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</si>
  <si>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</si>
  <si>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</si>
  <si>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</si>
  <si>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</si>
  <si>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</si>
  <si>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</si>
  <si>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</si>
  <si>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</si>
  <si>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</si>
  <si>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</si>
  <si>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</si>
  <si>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</si>
  <si>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</si>
  <si>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</si>
  <si>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</si>
  <si>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</si>
  <si>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</si>
  <si>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</si>
  <si>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</si>
  <si>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</si>
  <si>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</si>
  <si>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</si>
  <si>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</si>
  <si>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</si>
  <si>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</si>
  <si>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</si>
  <si>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</si>
  <si>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</si>
  <si>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</si>
  <si>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</si>
  <si>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</si>
  <si>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</si>
  <si>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</si>
  <si>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</si>
  <si>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</si>
  <si>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</si>
  <si>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</si>
  <si>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</si>
  <si>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</si>
  <si>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</si>
  <si>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</si>
  <si>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</si>
  <si>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</si>
  <si>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</si>
  <si>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</si>
  <si>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</si>
  <si>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</si>
  <si>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</si>
  <si>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</si>
  <si>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</si>
  <si>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</si>
  <si>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</si>
  <si>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</si>
  <si>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</si>
  <si>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</si>
  <si>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</si>
  <si>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</si>
  <si>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</si>
  <si>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</si>
  <si>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</si>
  <si>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</si>
  <si>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</si>
  <si>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</si>
  <si>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</si>
  <si>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</si>
  <si>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</si>
  <si>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</si>
  <si>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</si>
  <si>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</si>
  <si>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</si>
  <si>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</si>
  <si>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</si>
  <si>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</si>
  <si>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</si>
  <si>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</si>
  <si>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</si>
  <si>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</si>
  <si>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</si>
  <si>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</si>
  <si>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</si>
  <si>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</si>
  <si>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</si>
  <si>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</si>
  <si>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</si>
  <si>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</si>
  <si>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</si>
  <si>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</si>
  <si>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</si>
  <si>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</si>
  <si>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</si>
  <si>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</si>
  <si>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</si>
  <si>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</si>
  <si>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</si>
  <si>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</si>
  <si>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</si>
  <si>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</si>
  <si>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</si>
  <si>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</si>
  <si>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</si>
  <si>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</si>
  <si>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</si>
  <si>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</si>
  <si>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</si>
  <si>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</si>
  <si>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</si>
  <si>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</si>
  <si>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</si>
  <si>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</si>
  <si>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</si>
  <si>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</si>
  <si>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</si>
  <si>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</si>
  <si>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</si>
  <si>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</si>
  <si>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</si>
  <si>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</si>
  <si>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</si>
  <si>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</si>
  <si>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</si>
  <si>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</si>
  <si>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</si>
  <si>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</si>
  <si>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</si>
  <si>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</si>
  <si>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</si>
  <si>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</si>
  <si>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</si>
  <si>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</si>
  <si>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</si>
  <si>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</si>
  <si>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</si>
  <si>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</si>
  <si>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</si>
  <si>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</si>
  <si>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</si>
  <si>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</si>
  <si>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</si>
  <si>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</si>
  <si>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</si>
  <si>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</si>
  <si>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</si>
  <si>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</si>
  <si>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</si>
  <si>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</si>
  <si>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</si>
  <si>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</si>
  <si>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</si>
  <si>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</si>
  <si>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</si>
  <si>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</si>
  <si>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</si>
  <si>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</si>
  <si>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</si>
  <si>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</si>
  <si>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</si>
  <si>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</si>
  <si>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</si>
  <si>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</si>
  <si>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</si>
  <si>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</si>
  <si>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</si>
  <si>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</si>
  <si>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</si>
  <si>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</si>
  <si>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</si>
  <si>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</si>
  <si>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</si>
  <si>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</si>
  <si>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</si>
  <si>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</si>
  <si>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</si>
  <si>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</si>
  <si>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</si>
  <si>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</si>
  <si>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</si>
  <si>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</si>
  <si>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</si>
  <si>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</si>
  <si>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</si>
  <si>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</si>
  <si>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</si>
  <si>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</si>
  <si>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</si>
  <si>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</si>
  <si>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</si>
  <si>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</si>
  <si>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</si>
  <si>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</si>
  <si>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</si>
  <si>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</si>
  <si>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</si>
  <si>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</si>
  <si>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</si>
  <si>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</si>
  <si>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</si>
  <si>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</si>
  <si>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</si>
  <si>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</si>
  <si>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</si>
  <si>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</si>
  <si>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</si>
  <si>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</si>
  <si>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</si>
  <si>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</si>
  <si>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</si>
  <si>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</si>
  <si>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</si>
  <si>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</si>
  <si>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</si>
  <si>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</si>
  <si>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</si>
  <si>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</si>
  <si>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</si>
  <si>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</si>
  <si>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</si>
  <si>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</si>
  <si>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</si>
  <si>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</si>
  <si>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</si>
  <si>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</si>
  <si>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</si>
  <si>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</si>
  <si>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</si>
  <si>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</si>
  <si>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</si>
  <si>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</si>
  <si>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</si>
  <si>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</si>
  <si>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</si>
  <si>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</si>
  <si>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</si>
  <si>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</si>
  <si>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</si>
  <si>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</si>
  <si>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</si>
  <si>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</si>
  <si>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</si>
  <si>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</si>
  <si>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</si>
  <si>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</si>
  <si>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</si>
  <si>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</si>
  <si>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</si>
  <si>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</si>
  <si>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</si>
  <si>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</si>
  <si>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</si>
  <si>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</si>
  <si>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</si>
  <si>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</si>
  <si>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</si>
  <si>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</si>
  <si>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</si>
  <si>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</si>
  <si>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</si>
  <si>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</si>
  <si>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</si>
  <si>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</si>
  <si>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</si>
  <si>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</si>
  <si>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</si>
  <si>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</si>
  <si>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</si>
  <si>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</si>
  <si>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</si>
  <si>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</si>
  <si>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</si>
  <si>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</si>
  <si>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</si>
  <si>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</si>
  <si>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</si>
  <si>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</si>
  <si>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</si>
  <si>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</si>
  <si>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</si>
  <si>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</si>
  <si>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</si>
  <si>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</si>
  <si>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</si>
  <si>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</si>
  <si>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</si>
  <si>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</si>
  <si>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</si>
  <si>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</si>
  <si>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</si>
  <si>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</si>
  <si>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</si>
  <si>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</si>
  <si>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</si>
  <si>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</si>
  <si>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</si>
  <si>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</si>
  <si>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</si>
  <si>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</si>
  <si>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</si>
  <si>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</si>
  <si>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</si>
  <si>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</si>
  <si>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</si>
  <si>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</si>
  <si>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</si>
  <si>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</si>
  <si>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</si>
  <si>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</si>
  <si>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</si>
  <si>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</si>
  <si>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</si>
  <si>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</si>
  <si>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</si>
  <si>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</si>
  <si>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</si>
  <si>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</si>
  <si>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</si>
  <si>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</si>
  <si>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</si>
  <si>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</si>
  <si>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</si>
  <si>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</si>
  <si>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</si>
  <si>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</si>
  <si>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</si>
  <si>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</si>
  <si>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</si>
  <si>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</si>
  <si>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</si>
  <si>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</si>
  <si>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</si>
  <si>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</si>
  <si>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</si>
  <si>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</si>
  <si>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</si>
  <si>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</si>
  <si>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</si>
  <si>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</si>
  <si>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</si>
  <si>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</si>
  <si>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</si>
  <si>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</si>
  <si>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</si>
  <si>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</si>
  <si>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</si>
  <si>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</si>
  <si>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</si>
  <si>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</si>
  <si>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</si>
  <si>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</si>
  <si>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</si>
  <si>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</si>
  <si>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</si>
  <si>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</si>
  <si>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</si>
  <si>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</si>
  <si>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</si>
  <si>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</si>
  <si>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</si>
  <si>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</si>
  <si>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</si>
  <si>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</si>
  <si>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</si>
  <si>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</si>
  <si>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</si>
  <si>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</si>
  <si>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</si>
  <si>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</si>
  <si>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</si>
  <si>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</si>
  <si>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</si>
  <si>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</si>
  <si>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</si>
  <si>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</si>
  <si>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</si>
  <si>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</si>
  <si>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</si>
  <si>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</si>
  <si>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</si>
  <si>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</si>
  <si>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</si>
  <si>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</si>
  <si>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</si>
  <si>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</si>
  <si>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</si>
  <si>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</si>
  <si>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</si>
  <si>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</si>
  <si>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</si>
  <si>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</si>
  <si>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</si>
  <si>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</si>
  <si>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</si>
  <si>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</si>
  <si>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</si>
  <si>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</si>
  <si>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</si>
  <si>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</si>
  <si>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</si>
  <si>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</si>
  <si>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</si>
  <si>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</si>
  <si>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</si>
  <si>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</si>
  <si>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</si>
  <si>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</si>
  <si>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</si>
  <si>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</si>
  <si>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</si>
  <si>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</si>
  <si>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</si>
  <si>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</si>
  <si>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</si>
  <si>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</si>
  <si>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</si>
  <si>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</si>
  <si>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</si>
  <si>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</si>
  <si>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</si>
  <si>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</si>
  <si>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</si>
  <si>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</si>
  <si>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</si>
  <si>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</si>
  <si>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</si>
  <si>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</si>
  <si>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</si>
  <si>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</si>
  <si>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</si>
  <si>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</si>
  <si>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</si>
  <si>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</si>
  <si>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</si>
  <si>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</si>
  <si>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</si>
  <si>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</si>
  <si>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</si>
  <si>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</si>
  <si>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</si>
  <si>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</si>
  <si>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</si>
  <si>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</si>
  <si>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</si>
  <si>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</si>
  <si>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</si>
  <si>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</si>
  <si>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</si>
  <si>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</si>
  <si>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</si>
  <si>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</si>
  <si>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</si>
  <si>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</si>
  <si>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</si>
  <si>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</si>
  <si>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</si>
  <si>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</si>
  <si>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</si>
  <si>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</si>
  <si>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</si>
  <si>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</si>
  <si>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</si>
  <si>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</si>
  <si>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</si>
  <si>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</si>
  <si>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</si>
  <si>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</si>
  <si>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</si>
  <si>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</si>
  <si>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</si>
  <si>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</si>
  <si>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</si>
  <si>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</si>
  <si>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</si>
  <si>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</si>
  <si>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</si>
  <si>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</si>
  <si>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</si>
  <si>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</si>
  <si>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</si>
  <si>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</si>
  <si>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</si>
  <si>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</si>
  <si>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</si>
  <si>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</si>
  <si>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</si>
  <si>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</si>
  <si>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</si>
  <si>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</si>
  <si>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</si>
  <si>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</si>
  <si>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</si>
  <si>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</si>
  <si>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</si>
  <si>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</si>
  <si>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</si>
  <si>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</si>
  <si>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</si>
  <si>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</si>
  <si>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</si>
  <si>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</si>
  <si>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</si>
  <si>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</si>
  <si>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</si>
  <si>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</si>
  <si>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</si>
  <si>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</si>
  <si>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</si>
  <si>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</si>
  <si>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</si>
  <si>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</si>
  <si>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</si>
  <si>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</si>
  <si>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</si>
  <si>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</si>
  <si>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</si>
  <si>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</si>
  <si>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</si>
  <si>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</si>
  <si>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</si>
  <si>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</si>
  <si>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</si>
  <si>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</si>
  <si>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</si>
  <si>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</si>
  <si>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</si>
  <si>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</si>
  <si>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</si>
  <si>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</si>
  <si>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</si>
  <si>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</si>
  <si>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</si>
  <si>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</si>
  <si>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</si>
  <si>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</si>
  <si>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</si>
  <si>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</si>
  <si>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</si>
  <si>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</si>
  <si>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</si>
  <si>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</si>
  <si>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</si>
  <si>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</si>
  <si>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</si>
  <si>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</si>
  <si>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</si>
  <si>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</si>
  <si>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</si>
  <si>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</si>
  <si>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</si>
  <si>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</si>
  <si>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</si>
  <si>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</si>
  <si>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</si>
  <si>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</si>
  <si>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</si>
  <si>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</si>
  <si>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</si>
  <si>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</si>
  <si>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</si>
  <si>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</si>
  <si>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</si>
  <si>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</si>
  <si>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</si>
  <si>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</si>
  <si>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</si>
  <si>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</si>
  <si>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</si>
  <si>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</si>
  <si>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</si>
  <si>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</si>
  <si>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</si>
  <si>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</si>
  <si>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</si>
  <si>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</si>
  <si>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</si>
  <si>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</si>
  <si>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</si>
  <si>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</si>
  <si>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</si>
  <si>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</si>
  <si>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</si>
  <si>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</si>
  <si>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</si>
  <si>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</si>
  <si>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</si>
  <si>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</si>
  <si>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</si>
  <si>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</si>
  <si>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</si>
  <si>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</si>
  <si>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</si>
  <si>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</si>
  <si>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</si>
  <si>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</si>
  <si>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</si>
  <si>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</si>
  <si>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</si>
  <si>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</si>
  <si>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</si>
  <si>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</si>
  <si>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</si>
  <si>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</si>
  <si>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</si>
  <si>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</si>
  <si>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</si>
  <si>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</si>
  <si>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</si>
  <si>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</si>
  <si>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</si>
  <si>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</si>
  <si>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</si>
  <si>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</si>
  <si>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</si>
  <si>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</si>
  <si>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</si>
  <si>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</si>
  <si>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</si>
  <si>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</si>
  <si>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</si>
  <si>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</si>
  <si>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</si>
  <si>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</si>
  <si>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</si>
  <si>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</si>
  <si>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</si>
  <si>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</si>
  <si>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</si>
  <si>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</si>
  <si>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</si>
  <si>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</si>
  <si>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</si>
  <si>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</si>
  <si>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</si>
  <si>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</si>
  <si>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</si>
  <si>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</si>
  <si>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</si>
  <si>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</si>
  <si>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</si>
  <si>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</si>
  <si>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</si>
  <si>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</si>
  <si>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</si>
  <si>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</si>
  <si>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</si>
  <si>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</si>
  <si>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</si>
  <si>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</si>
  <si>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</si>
  <si>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</si>
  <si>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</si>
  <si>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</si>
  <si>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</si>
  <si>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</si>
  <si>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</si>
  <si>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</si>
  <si>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</si>
  <si>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</si>
  <si>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</si>
  <si>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</si>
  <si>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</si>
  <si>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</si>
  <si>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</si>
  <si>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</si>
  <si>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</si>
  <si>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</si>
  <si>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</si>
  <si>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</si>
  <si>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</si>
  <si>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</si>
  <si>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</si>
  <si>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</si>
  <si>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</si>
  <si>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</si>
  <si>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</si>
  <si>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</si>
  <si>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</si>
  <si>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</si>
  <si>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</si>
  <si>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</si>
  <si>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</si>
  <si>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</si>
  <si>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</si>
  <si>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</si>
  <si>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</si>
  <si>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</si>
  <si>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</si>
  <si>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</si>
  <si>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</si>
  <si>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</si>
  <si>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</si>
  <si>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</si>
  <si>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</si>
  <si>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</si>
  <si>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</si>
  <si>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</si>
  <si>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</si>
  <si>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</si>
  <si>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</si>
  <si>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</si>
  <si>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</si>
  <si>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</si>
  <si>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</si>
  <si>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</si>
  <si>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</si>
  <si>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</si>
  <si>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</si>
  <si>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</si>
  <si>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</si>
  <si>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</si>
  <si>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</si>
  <si>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</si>
  <si>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</si>
  <si>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</si>
  <si>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</si>
  <si>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</si>
  <si>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</si>
  <si>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</si>
  <si>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</si>
  <si>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</si>
  <si>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</si>
  <si>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</si>
  <si>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</si>
  <si>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</si>
  <si>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</si>
  <si>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</si>
  <si>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</si>
  <si>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</si>
  <si>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</si>
  <si>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</si>
  <si>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</si>
  <si>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</si>
  <si>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</si>
  <si>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</si>
  <si>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</si>
  <si>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</si>
  <si>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</si>
  <si>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</si>
  <si>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</si>
  <si>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</si>
  <si>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</si>
  <si>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</si>
  <si>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</si>
  <si>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</si>
  <si>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</si>
  <si>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</si>
  <si>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</si>
  <si>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</si>
  <si>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</si>
  <si>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</si>
  <si>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</si>
  <si>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</si>
  <si>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</si>
  <si>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</si>
  <si>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</si>
  <si>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</si>
  <si>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</si>
  <si>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</si>
  <si>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</si>
  <si>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</si>
  <si>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</si>
  <si>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</si>
  <si>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</si>
  <si>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</si>
  <si>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</si>
  <si>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</si>
  <si>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</si>
  <si>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</si>
  <si>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</si>
  <si>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</si>
  <si>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</si>
  <si>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</si>
  <si>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</si>
  <si>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</si>
  <si>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</si>
  <si>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</si>
  <si>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</si>
  <si>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</si>
  <si>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</si>
  <si>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</si>
  <si>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</si>
  <si>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</si>
  <si>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</si>
  <si>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</si>
  <si>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</si>
  <si>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</si>
  <si>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</si>
  <si>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</si>
  <si>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</si>
  <si>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</si>
  <si>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</si>
  <si>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</si>
  <si>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</si>
  <si>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</si>
  <si>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</si>
  <si>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</si>
  <si>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</si>
  <si>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</si>
  <si>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</si>
  <si>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</si>
  <si>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</si>
  <si>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</si>
  <si>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</si>
  <si>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</si>
  <si>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</si>
  <si>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</si>
  <si>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</si>
  <si>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</si>
  <si>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</si>
  <si>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</si>
  <si>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</si>
  <si>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</si>
  <si>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</si>
  <si>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</si>
  <si>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</si>
  <si>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</si>
  <si>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</si>
  <si>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</si>
  <si>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</si>
  <si>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</si>
  <si>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</si>
  <si>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</si>
  <si>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</si>
  <si>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</si>
  <si>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</si>
  <si>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</si>
  <si>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</si>
  <si>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</si>
  <si>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</si>
  <si>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</si>
  <si>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</si>
  <si>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</si>
  <si>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</si>
  <si>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</si>
  <si>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</si>
  <si>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</si>
  <si>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</si>
  <si>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</si>
  <si>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</si>
  <si>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</si>
  <si>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</si>
  <si>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</si>
  <si>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</si>
  <si>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</si>
  <si>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</si>
  <si>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</si>
  <si>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</si>
  <si>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</si>
  <si>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</si>
  <si>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</si>
  <si>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</si>
  <si>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</si>
  <si>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</si>
  <si>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</si>
  <si>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</si>
  <si>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</si>
  <si>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</si>
  <si>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</si>
  <si>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</si>
  <si>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</si>
  <si>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</si>
  <si>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</si>
  <si>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</si>
  <si>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</si>
  <si>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</si>
  <si>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</si>
  <si>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</si>
  <si>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</si>
  <si>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</si>
  <si>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</si>
  <si>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</si>
  <si>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</si>
  <si>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</si>
  <si>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</si>
  <si>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</si>
  <si>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</si>
  <si>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</si>
  <si>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</si>
  <si>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</si>
  <si>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</si>
  <si>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</si>
  <si>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</si>
  <si>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</si>
  <si>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</si>
  <si>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</si>
  <si>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</si>
  <si>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</si>
  <si>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</si>
  <si>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</si>
  <si>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</si>
  <si>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</si>
  <si>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</si>
  <si>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</si>
  <si>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</si>
  <si>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</si>
  <si>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</si>
  <si>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</si>
  <si>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</si>
  <si>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</si>
  <si>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</si>
  <si>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</si>
  <si>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</si>
  <si>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</si>
  <si>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</si>
  <si>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</si>
  <si>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</si>
  <si>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</si>
  <si>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</si>
  <si>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</si>
  <si>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</si>
  <si>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</si>
  <si>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</si>
  <si>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</si>
  <si>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</si>
  <si>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</si>
  <si>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</si>
  <si>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</si>
  <si>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</si>
  <si>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</si>
  <si>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</si>
  <si>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</si>
  <si>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</si>
  <si>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</si>
  <si>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</si>
  <si>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</si>
  <si>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</si>
  <si>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</si>
  <si>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</si>
  <si>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</si>
  <si>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</si>
  <si>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</si>
  <si>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</si>
  <si>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</si>
  <si>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</si>
  <si>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</si>
  <si>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</si>
  <si>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</si>
  <si>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</si>
  <si>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</si>
  <si>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</si>
  <si>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</si>
  <si>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</si>
  <si>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</si>
  <si>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</si>
  <si>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</si>
  <si>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</si>
  <si>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</si>
  <si>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</si>
  <si>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</si>
  <si>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</si>
  <si>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</si>
  <si>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</si>
  <si>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</si>
  <si>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</si>
  <si>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</si>
  <si>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</si>
  <si>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</si>
  <si>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</si>
  <si>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</si>
  <si>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</si>
  <si>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</si>
  <si>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</si>
  <si>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</si>
  <si>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</si>
  <si>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</si>
  <si>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</si>
  <si>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</si>
  <si>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</si>
  <si>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</si>
  <si>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</si>
  <si>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</si>
  <si>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</si>
  <si>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</si>
  <si>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</si>
  <si>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</si>
  <si>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</si>
  <si>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</si>
  <si>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</si>
  <si>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</si>
  <si>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</si>
  <si>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</si>
  <si>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</si>
  <si>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</si>
  <si>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</si>
  <si>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</si>
  <si>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</si>
  <si>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</si>
  <si>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</si>
  <si>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</si>
  <si>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</si>
  <si>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</si>
  <si>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</si>
  <si>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</si>
  <si>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</si>
  <si>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</si>
  <si>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</si>
  <si>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</si>
  <si>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</si>
  <si>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</si>
  <si>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</si>
  <si>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</si>
  <si>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</si>
  <si>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</si>
  <si>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</si>
  <si>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</si>
  <si>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</si>
  <si>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</si>
  <si>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</si>
  <si>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</si>
  <si>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</si>
  <si>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</si>
  <si>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</si>
  <si>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</si>
  <si>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</si>
  <si>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</si>
  <si>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</si>
  <si>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</si>
  <si>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</si>
  <si>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</si>
  <si>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</si>
  <si>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</si>
  <si>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</si>
  <si>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</si>
  <si>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</si>
  <si>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</si>
  <si>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</si>
  <si>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</si>
  <si>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</si>
  <si>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</si>
  <si>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</si>
  <si>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</si>
  <si>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</si>
  <si>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</si>
  <si>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</si>
  <si>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</si>
  <si>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</si>
  <si>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</si>
  <si>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</si>
  <si>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</si>
  <si>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</si>
  <si>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</si>
  <si>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</si>
  <si>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</si>
  <si>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</si>
  <si>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</si>
  <si>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</si>
  <si>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</si>
  <si>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</si>
  <si>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</si>
  <si>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</si>
  <si>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</si>
  <si>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</si>
  <si>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</si>
  <si>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</si>
  <si>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</si>
  <si>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</si>
  <si>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</si>
  <si>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</si>
  <si>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</si>
  <si>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</si>
  <si>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</si>
  <si>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</si>
  <si>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</si>
  <si>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</si>
  <si>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</si>
  <si>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</si>
  <si>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</si>
  <si>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</si>
  <si>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</si>
  <si>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</si>
  <si>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</si>
  <si>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</si>
  <si>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</si>
  <si>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</si>
  <si>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</si>
  <si>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</si>
  <si>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</si>
  <si>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</si>
  <si>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</si>
  <si>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</si>
  <si>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</si>
  <si>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</si>
  <si>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</si>
  <si>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</si>
  <si>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</si>
  <si>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</si>
  <si>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</si>
  <si>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</si>
  <si>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</si>
  <si>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</si>
  <si>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</si>
  <si>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</si>
  <si>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</si>
  <si>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</si>
  <si>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</si>
  <si>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</si>
  <si>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</si>
  <si>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</si>
  <si>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</si>
  <si>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</si>
  <si>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</si>
  <si>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</si>
  <si>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</si>
  <si>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</si>
  <si>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</si>
  <si>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</si>
  <si>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</si>
  <si>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</si>
  <si>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</si>
  <si>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</si>
  <si>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</si>
  <si>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</si>
  <si>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</si>
  <si>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</si>
  <si>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</si>
  <si>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</si>
  <si>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</si>
  <si>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</si>
  <si>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</si>
  <si>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</si>
  <si>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</si>
  <si>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</si>
  <si>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</si>
  <si>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</si>
  <si>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</si>
  <si>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</si>
  <si>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</si>
  <si>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</si>
  <si>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</si>
  <si>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</si>
  <si>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</si>
  <si>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</si>
  <si>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</si>
  <si>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</si>
  <si>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</si>
  <si>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</si>
  <si>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</si>
  <si>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</si>
  <si>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</si>
  <si>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</si>
  <si>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</si>
  <si>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</si>
  <si>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</si>
  <si>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</si>
  <si>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</si>
  <si>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</si>
  <si>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</si>
  <si>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</si>
  <si>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</si>
  <si>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</si>
  <si>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</si>
  <si>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</si>
  <si>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</si>
  <si>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</si>
  <si>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</si>
  <si>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</si>
  <si>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</si>
  <si>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</si>
  <si>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</si>
  <si>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</si>
  <si>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</si>
  <si>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</si>
  <si>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</si>
  <si>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</si>
  <si>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</si>
  <si>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</si>
  <si>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</si>
  <si>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</si>
  <si>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</si>
  <si>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</si>
  <si>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</si>
  <si>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</si>
  <si>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</si>
  <si>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</si>
  <si>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</si>
  <si>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</si>
  <si>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</si>
  <si>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</si>
  <si>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</si>
  <si>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</si>
  <si>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</si>
  <si>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</si>
  <si>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</si>
  <si>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</si>
  <si>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</si>
  <si>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</si>
  <si>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</si>
  <si>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</si>
  <si>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</si>
  <si>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</si>
  <si>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</si>
  <si>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</si>
  <si>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</si>
  <si>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</si>
  <si>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</si>
  <si>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</si>
  <si>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</si>
  <si>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</si>
  <si>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</si>
  <si>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</si>
  <si>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</si>
  <si>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</si>
  <si>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</si>
  <si>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</si>
  <si>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</si>
  <si>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</si>
  <si>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</si>
  <si>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</si>
  <si>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</si>
  <si>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</si>
  <si>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</si>
  <si>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</si>
  <si>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</si>
  <si>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</si>
  <si>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</si>
  <si>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</si>
  <si>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</si>
  <si>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</si>
  <si>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</si>
  <si>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</si>
  <si>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</si>
  <si>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</si>
  <si>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</si>
  <si>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</si>
  <si>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</si>
  <si>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</si>
  <si>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</si>
  <si>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</si>
  <si>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</si>
  <si>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</si>
  <si>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</si>
  <si>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</si>
  <si>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</si>
  <si>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</si>
  <si>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</si>
  <si>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</si>
  <si>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</si>
  <si>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</si>
  <si>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</si>
  <si>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</si>
  <si>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</si>
  <si>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</si>
  <si>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</si>
  <si>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</si>
  <si>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</si>
  <si>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</si>
  <si>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</si>
  <si>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</si>
  <si>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</si>
  <si>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</si>
  <si>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</si>
  <si>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</si>
  <si>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</si>
  <si>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</si>
  <si>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</si>
  <si>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</si>
  <si>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</si>
  <si>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</si>
  <si>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</si>
  <si>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</si>
  <si>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</si>
  <si>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</si>
  <si>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</si>
  <si>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</si>
  <si>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</si>
  <si>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</si>
  <si>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</si>
  <si>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</si>
  <si>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</si>
  <si>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</si>
  <si>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</si>
  <si>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</si>
  <si>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</si>
  <si>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</si>
  <si>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</si>
  <si>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</si>
  <si>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</si>
  <si>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</si>
  <si>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</si>
  <si>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</si>
  <si>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</si>
  <si>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</si>
  <si>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</si>
  <si>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</si>
  <si>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</si>
  <si>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</si>
  <si>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</si>
  <si>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</si>
  <si>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</si>
  <si>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</si>
  <si>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</si>
  <si>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</si>
  <si>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</si>
  <si>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</si>
  <si>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</si>
  <si>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</si>
  <si>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</si>
  <si>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</si>
  <si>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</si>
  <si>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</si>
  <si>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</si>
  <si>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</si>
  <si>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</si>
  <si>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</si>
  <si>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</si>
  <si>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</si>
  <si>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</si>
  <si>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</si>
  <si>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</si>
  <si>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</si>
  <si>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</si>
  <si>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</si>
  <si>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</si>
  <si>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</si>
  <si>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</si>
  <si>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</si>
  <si>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</si>
  <si>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</si>
  <si>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</si>
  <si>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</si>
  <si>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</si>
  <si>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</si>
  <si>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</si>
  <si>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</si>
  <si>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</si>
  <si>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</si>
  <si>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</si>
  <si>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</si>
  <si>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</si>
  <si>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</si>
  <si>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</si>
  <si>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</si>
  <si>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</si>
  <si>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</si>
  <si>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</si>
  <si>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</si>
  <si>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</si>
  <si>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</si>
  <si>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</si>
  <si>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</si>
  <si>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</si>
  <si>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</si>
  <si>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</si>
  <si>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</si>
  <si>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</si>
  <si>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</si>
  <si>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</si>
  <si>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</si>
  <si>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</si>
  <si>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</si>
  <si>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</si>
  <si>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</si>
  <si>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</si>
  <si>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</si>
  <si>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</si>
  <si>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</si>
  <si>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</si>
  <si>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</si>
  <si>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</si>
  <si>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</si>
  <si>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</si>
  <si>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</si>
  <si>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</si>
  <si>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</si>
  <si>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</si>
  <si>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</si>
  <si>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</si>
  <si>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</si>
  <si>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</si>
  <si>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</si>
  <si>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</si>
  <si>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</si>
  <si>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</si>
  <si>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</si>
  <si>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</si>
  <si>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</si>
  <si>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</si>
  <si>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</si>
  <si>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</si>
  <si>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</si>
  <si>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</si>
  <si>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</si>
  <si>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</si>
  <si>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</si>
  <si>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</si>
  <si>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</si>
  <si>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</si>
  <si>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</si>
  <si>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</si>
  <si>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</si>
  <si>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</si>
  <si>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</si>
  <si>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</si>
  <si>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</si>
  <si>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</si>
  <si>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</si>
  <si>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</si>
  <si>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</si>
  <si>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</si>
  <si>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</si>
  <si>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</si>
  <si>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</si>
  <si>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</si>
  <si>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</si>
  <si>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</si>
  <si>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</si>
  <si>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</si>
  <si>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</si>
  <si>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</si>
  <si>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</si>
  <si>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</si>
  <si>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</si>
  <si>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</si>
  <si>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</si>
  <si>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</si>
  <si>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</si>
  <si>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</si>
  <si>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</si>
  <si>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</si>
  <si>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</si>
  <si>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</si>
  <si>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</si>
  <si>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</si>
  <si>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</si>
  <si>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</si>
  <si>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</si>
  <si>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</si>
  <si>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</si>
  <si>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</si>
  <si>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</si>
  <si>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</si>
  <si>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</si>
  <si>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</si>
  <si>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</si>
  <si>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</si>
  <si>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</si>
  <si>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</si>
  <si>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</si>
  <si>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</si>
  <si>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</si>
  <si>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</si>
  <si>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</si>
  <si>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</si>
  <si>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</si>
  <si>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</si>
  <si>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</si>
  <si>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</si>
  <si>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</si>
  <si>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</si>
  <si>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</si>
  <si>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</si>
  <si>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</si>
  <si>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</si>
  <si>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</si>
  <si>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</si>
  <si>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</si>
  <si>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</si>
  <si>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</si>
  <si>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</si>
  <si>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</si>
  <si>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</si>
  <si>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</si>
  <si>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</si>
  <si>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</si>
  <si>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</si>
  <si>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</si>
  <si>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</si>
  <si>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</si>
  <si>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</si>
  <si>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</si>
  <si>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</si>
  <si>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</si>
  <si>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</si>
  <si>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</si>
  <si>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</si>
  <si>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</si>
  <si>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</si>
  <si>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</si>
  <si>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</si>
  <si>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</si>
  <si>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</si>
  <si>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</si>
  <si>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</si>
  <si>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</si>
  <si>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</si>
  <si>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</si>
  <si>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</si>
  <si>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</si>
  <si>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</si>
  <si>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</si>
  <si>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</si>
  <si>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</si>
  <si>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</si>
  <si>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</si>
  <si>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</si>
  <si>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</si>
  <si>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</si>
  <si>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</si>
  <si>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</si>
  <si>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</si>
  <si>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</si>
  <si>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</si>
  <si>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</si>
  <si>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</si>
  <si>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</si>
  <si>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</si>
  <si>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</si>
  <si>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</si>
  <si>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</si>
  <si>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</si>
  <si>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</si>
  <si>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</si>
  <si>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</si>
  <si>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</si>
  <si>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</si>
  <si>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</si>
  <si>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</si>
  <si>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</si>
  <si>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</si>
  <si>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</si>
  <si>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</si>
  <si>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</si>
  <si>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</si>
  <si>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</si>
  <si>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</si>
  <si>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</si>
  <si>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</si>
  <si>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</si>
  <si>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</si>
  <si>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</si>
  <si>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</si>
  <si>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</si>
  <si>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</si>
  <si>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</si>
  <si>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</si>
  <si>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</si>
  <si>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</si>
  <si>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</si>
  <si>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</si>
  <si>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</si>
  <si>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</si>
  <si>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</si>
  <si>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</si>
  <si>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</si>
  <si>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</si>
  <si>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</si>
  <si>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</si>
  <si>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</si>
  <si>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</si>
  <si>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</si>
  <si>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</si>
  <si>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</si>
  <si>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</si>
  <si>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</si>
  <si>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</si>
  <si>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</si>
  <si>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</si>
  <si>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</si>
  <si>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</si>
  <si>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</si>
  <si>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</si>
  <si>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</si>
  <si>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</si>
  <si>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</si>
  <si>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</si>
  <si>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</si>
  <si>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</si>
  <si>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</si>
  <si>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</si>
  <si>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</si>
  <si>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</si>
  <si>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</si>
  <si>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</si>
  <si>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</si>
  <si>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</si>
  <si>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</si>
  <si>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</si>
  <si>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</si>
  <si>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</si>
  <si>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</si>
  <si>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</si>
  <si>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</si>
  <si>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</si>
  <si>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</si>
  <si>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</si>
  <si>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</si>
  <si>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</si>
  <si>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</si>
  <si>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</si>
  <si>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</si>
  <si>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</si>
  <si>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</si>
  <si>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</si>
  <si>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</si>
  <si>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</si>
  <si>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</si>
  <si>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</si>
  <si>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</si>
  <si>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</si>
  <si>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</si>
  <si>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</si>
  <si>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</si>
  <si>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</si>
  <si>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</si>
  <si>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</si>
  <si>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</si>
  <si>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</si>
  <si>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</si>
  <si>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</si>
  <si>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</si>
  <si>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</si>
  <si>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</si>
  <si>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</si>
  <si>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</si>
  <si>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</si>
  <si>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</si>
  <si>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</si>
  <si>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</si>
  <si>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</si>
  <si>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</si>
  <si>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</si>
  <si>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</si>
  <si>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</si>
  <si>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</si>
  <si>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</si>
  <si>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</si>
  <si>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</si>
  <si>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</si>
  <si>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</si>
  <si>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</si>
  <si>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</si>
  <si>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</si>
  <si>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</si>
  <si>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</si>
  <si>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</si>
  <si>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</si>
  <si>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</si>
  <si>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</si>
  <si>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</si>
  <si>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</si>
  <si>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</si>
  <si>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</si>
  <si>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</si>
  <si>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</si>
  <si>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</si>
  <si>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</si>
  <si>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</si>
  <si>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</si>
  <si>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</si>
  <si>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</si>
  <si>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</si>
  <si>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</si>
  <si>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</si>
  <si>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</si>
  <si>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</si>
  <si>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</si>
  <si>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</si>
  <si>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</si>
  <si>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</si>
  <si>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</si>
  <si>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</si>
  <si>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</si>
  <si>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</si>
  <si>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</si>
  <si>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</si>
  <si>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</si>
  <si>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</si>
  <si>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</si>
  <si>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</si>
  <si>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</si>
  <si>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</si>
  <si>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</si>
  <si>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</si>
  <si>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</si>
  <si>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</si>
  <si>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</si>
  <si>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</si>
  <si>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</si>
  <si>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</si>
  <si>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</si>
  <si>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</si>
  <si>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</si>
  <si>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</si>
  <si>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</si>
  <si>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</si>
  <si>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</si>
  <si>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</si>
  <si>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</si>
  <si>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</si>
  <si>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</si>
  <si>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</si>
  <si>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</si>
  <si>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</si>
  <si>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</si>
  <si>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</si>
  <si>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</si>
  <si>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</si>
  <si>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</si>
  <si>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</si>
  <si>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</si>
  <si>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</si>
  <si>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</si>
  <si>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</si>
  <si>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</si>
  <si>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</si>
  <si>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</si>
  <si>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</si>
  <si>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</si>
  <si>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</si>
  <si>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</si>
  <si>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</si>
  <si>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</si>
  <si>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</si>
  <si>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</si>
  <si>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</si>
  <si>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</si>
  <si>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</si>
  <si>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</si>
  <si>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</si>
  <si>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</si>
  <si>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</si>
  <si>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</si>
  <si>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</si>
  <si>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</si>
  <si>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</si>
  <si>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</si>
  <si>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</si>
  <si>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</si>
  <si>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</si>
  <si>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</si>
  <si>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</si>
  <si>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</si>
  <si>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</si>
  <si>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</si>
  <si>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</si>
  <si>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</si>
  <si>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</si>
  <si>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</si>
  <si>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</si>
  <si>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</si>
  <si>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</si>
  <si>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</si>
  <si>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</si>
  <si>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</si>
  <si>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</si>
  <si>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</si>
  <si>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</si>
  <si>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</si>
  <si>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</si>
  <si>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</si>
  <si>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</si>
  <si>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</si>
  <si>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</si>
  <si>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</si>
  <si>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</si>
  <si>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</si>
  <si>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</si>
  <si>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</si>
  <si>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</si>
  <si>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</si>
  <si>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</si>
  <si>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</si>
  <si>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</si>
  <si>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</si>
  <si>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</si>
  <si>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</si>
  <si>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</si>
  <si>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</si>
  <si>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</si>
  <si>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</si>
  <si>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</si>
  <si>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</si>
  <si>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</si>
  <si>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</si>
  <si>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</si>
  <si>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</si>
  <si>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</si>
  <si>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</si>
  <si>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</si>
  <si>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</si>
  <si>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</si>
  <si>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</si>
  <si>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</si>
  <si>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</si>
  <si>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</si>
  <si>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</si>
  <si>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</si>
  <si>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</si>
  <si>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</si>
  <si>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</si>
  <si>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</si>
  <si>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</si>
  <si>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</si>
  <si>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</si>
  <si>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</si>
  <si>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</si>
  <si>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</si>
  <si>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</si>
  <si>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</si>
  <si>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</si>
  <si>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</si>
  <si>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</si>
  <si>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</si>
  <si>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</si>
  <si>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</si>
  <si>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</si>
  <si>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</si>
  <si>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</si>
  <si>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</si>
  <si>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</si>
  <si>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</si>
  <si>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</si>
  <si>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</si>
  <si>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</si>
  <si>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</si>
  <si>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</si>
  <si>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</si>
  <si>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</si>
  <si>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</si>
  <si>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</si>
  <si>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</si>
  <si>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</si>
  <si>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</si>
  <si>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</si>
  <si>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</si>
  <si>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</si>
  <si>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</si>
  <si>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</si>
  <si>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</si>
  <si>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</si>
  <si>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</si>
  <si>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</si>
  <si>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</si>
  <si>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</si>
  <si>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</si>
  <si>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</si>
  <si>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</si>
  <si>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</si>
  <si>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</si>
  <si>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</si>
  <si>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</si>
  <si>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</si>
  <si>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</si>
  <si>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</si>
  <si>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</si>
  <si>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</si>
  <si>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</si>
  <si>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</si>
  <si>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</si>
  <si>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</si>
  <si>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</si>
  <si>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</si>
  <si>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</si>
  <si>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</si>
  <si>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</si>
  <si>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</si>
  <si>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</si>
  <si>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</si>
  <si>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</si>
  <si>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</si>
  <si>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</si>
  <si>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</si>
  <si>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</si>
  <si>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</si>
  <si>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</si>
  <si>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</si>
  <si>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</si>
  <si>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</si>
  <si>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</si>
  <si>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</si>
  <si>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</si>
  <si>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</si>
  <si>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</si>
  <si>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</si>
  <si>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</si>
  <si>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</si>
  <si>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</si>
  <si>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</si>
  <si>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</si>
  <si>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</si>
  <si>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</si>
  <si>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</si>
  <si>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</si>
  <si>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</si>
  <si>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</si>
  <si>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</si>
  <si>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</si>
  <si>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</si>
  <si>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</si>
  <si>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</si>
  <si>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</si>
  <si>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</si>
  <si>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</si>
  <si>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</si>
  <si>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</si>
  <si>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</si>
  <si>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</si>
  <si>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</si>
  <si>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</si>
  <si>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</si>
  <si>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</si>
  <si>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</si>
  <si>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</si>
  <si>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</si>
  <si>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</si>
  <si>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</si>
  <si>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</si>
  <si>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</si>
  <si>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</si>
  <si>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</si>
  <si>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</si>
  <si>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</si>
  <si>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</si>
  <si>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</si>
  <si>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</si>
  <si>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</si>
  <si>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</si>
  <si>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</si>
  <si>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</si>
  <si>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</si>
  <si>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</si>
  <si>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</si>
  <si>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</si>
  <si>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</si>
  <si>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</si>
  <si>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</si>
  <si>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</si>
  <si>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</si>
  <si>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</si>
  <si>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</si>
  <si>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</si>
  <si>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</si>
  <si>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</si>
  <si>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</si>
  <si>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</si>
  <si>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</si>
  <si>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</si>
  <si>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</si>
  <si>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</si>
  <si>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</si>
  <si>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</si>
  <si>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</si>
  <si>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</si>
  <si>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</si>
  <si>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</si>
  <si>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</si>
  <si>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</si>
  <si>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</si>
  <si>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</si>
  <si>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</si>
  <si>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</si>
  <si>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</si>
  <si>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</si>
  <si>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</si>
  <si>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</si>
  <si>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</si>
  <si>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</si>
  <si>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</si>
  <si>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</si>
  <si>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</si>
  <si>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</si>
  <si>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</si>
  <si>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</si>
  <si>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</si>
  <si>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</si>
  <si>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</si>
  <si>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</si>
  <si>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</si>
  <si>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</si>
  <si>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</si>
  <si>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</si>
  <si>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</si>
  <si>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</si>
  <si>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</si>
  <si>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</si>
  <si>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</si>
  <si>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</si>
  <si>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</si>
  <si>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</si>
  <si>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</si>
  <si>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</si>
  <si>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</si>
  <si>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</si>
  <si>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</si>
  <si>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</si>
  <si>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</si>
  <si>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</si>
  <si>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</si>
  <si>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</si>
  <si>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</si>
  <si>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</si>
  <si>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</si>
  <si>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</si>
  <si>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</si>
  <si>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</si>
  <si>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</si>
  <si>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</si>
  <si>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</si>
  <si>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</si>
  <si>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</si>
  <si>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</si>
  <si>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</si>
  <si>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</si>
  <si>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</si>
  <si>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</si>
  <si>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</si>
  <si>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</si>
  <si>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</si>
  <si>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</si>
  <si>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</si>
  <si>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</si>
  <si>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</si>
  <si>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</si>
  <si>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</si>
  <si>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</si>
  <si>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</si>
  <si>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</si>
  <si>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</si>
  <si>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</si>
  <si>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</si>
  <si>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</si>
  <si>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</si>
  <si>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</si>
  <si>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</si>
  <si>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</si>
  <si>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</si>
  <si>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</si>
  <si>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</si>
  <si>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</si>
  <si>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</si>
  <si>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</si>
  <si>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</si>
  <si>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</si>
  <si>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</si>
  <si>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</si>
  <si>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</si>
  <si>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</si>
  <si>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</si>
  <si>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</si>
  <si>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</si>
  <si>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</si>
  <si>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</si>
  <si>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</si>
  <si>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</si>
  <si>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</si>
  <si>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</si>
  <si>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</si>
  <si>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</si>
  <si>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</si>
  <si>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</si>
  <si>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</si>
  <si>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</si>
  <si>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</si>
  <si>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</si>
  <si>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</si>
  <si>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</si>
  <si>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</si>
  <si>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</si>
  <si>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</si>
  <si>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</si>
  <si>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</si>
  <si>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</si>
  <si>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</si>
  <si>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</si>
  <si>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</si>
  <si>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</si>
  <si>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</si>
  <si>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</si>
  <si>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</si>
  <si>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</si>
  <si>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</si>
  <si>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</si>
  <si>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</si>
  <si>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</si>
  <si>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</si>
  <si>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</si>
  <si>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</si>
  <si>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</si>
  <si>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</si>
  <si>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</si>
  <si>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</si>
  <si>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</si>
  <si>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</si>
  <si>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</si>
  <si>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</si>
  <si>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</si>
  <si>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</si>
  <si>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</si>
  <si>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</si>
  <si>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</si>
  <si>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</si>
  <si>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</si>
  <si>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</si>
  <si>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</si>
  <si>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</si>
  <si>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</si>
  <si>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</si>
  <si>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</si>
  <si>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</si>
  <si>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</si>
  <si>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</si>
  <si>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</si>
  <si>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</si>
  <si>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</si>
  <si>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</si>
  <si>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</si>
  <si>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</si>
  <si>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</si>
  <si>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</si>
  <si>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</si>
  <si>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</si>
  <si>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</si>
  <si>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</si>
  <si>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</si>
  <si>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</si>
  <si>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</si>
  <si>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</si>
  <si>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</si>
  <si>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</si>
  <si>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</si>
  <si>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</si>
  <si>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</si>
  <si>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</si>
  <si>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</si>
  <si>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</si>
  <si>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</si>
  <si>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</si>
  <si>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</si>
  <si>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</si>
  <si>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</si>
  <si>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</si>
  <si>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</si>
  <si>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</si>
  <si>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</si>
  <si>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</si>
  <si>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</si>
  <si>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</si>
  <si>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</si>
  <si>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</si>
  <si>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</si>
  <si>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</si>
  <si>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</si>
  <si>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</si>
  <si>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</si>
  <si>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</si>
  <si>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</si>
  <si>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</si>
  <si>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</si>
  <si>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</si>
  <si>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</si>
  <si>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</si>
  <si>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</si>
  <si>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</si>
  <si>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</si>
  <si>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</si>
  <si>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</si>
  <si>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</si>
  <si>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</si>
  <si>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</si>
  <si>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</si>
  <si>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</si>
  <si>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</si>
  <si>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</si>
  <si>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</si>
  <si>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</si>
  <si>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</si>
  <si>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</si>
  <si>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</si>
  <si>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</si>
  <si>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</si>
  <si>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</si>
  <si>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</si>
  <si>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</si>
  <si>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</si>
  <si>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</si>
  <si>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</si>
  <si>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</si>
  <si>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</si>
  <si>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</si>
  <si>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</si>
  <si>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</si>
  <si>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</si>
  <si>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</si>
  <si>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</si>
  <si>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</si>
  <si>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</si>
  <si>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</si>
  <si>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</si>
  <si>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</si>
  <si>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</si>
  <si>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</si>
  <si>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</si>
  <si>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</si>
  <si>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</si>
  <si>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</si>
  <si>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</si>
  <si>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</si>
  <si>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</si>
  <si>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</si>
  <si>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</si>
  <si>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</si>
  <si>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</si>
  <si>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</si>
  <si>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</si>
  <si>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</si>
  <si>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</si>
  <si>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</si>
  <si>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</si>
  <si>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</si>
  <si>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</si>
  <si>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</si>
  <si>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</si>
  <si>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</si>
  <si>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</si>
  <si>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</si>
  <si>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</si>
  <si>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</si>
  <si>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</si>
  <si>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</si>
  <si>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</si>
  <si>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</si>
  <si>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</si>
  <si>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</si>
  <si>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</si>
  <si>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</si>
  <si>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</si>
  <si>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</si>
  <si>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</si>
  <si>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</si>
  <si>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</si>
  <si>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</si>
  <si>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</si>
  <si>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</si>
  <si>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</si>
  <si>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</si>
  <si>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</si>
  <si>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</si>
  <si>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</si>
  <si>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</si>
  <si>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</si>
  <si>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</si>
  <si>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</si>
  <si>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</si>
  <si>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</si>
  <si>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</si>
  <si>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</si>
  <si>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</si>
  <si>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</si>
  <si>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</si>
  <si>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</si>
  <si>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</si>
  <si>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</si>
  <si>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</si>
  <si>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</si>
  <si>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</si>
  <si>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</si>
  <si>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</si>
  <si>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</si>
  <si>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</si>
  <si>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</si>
  <si>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</si>
  <si>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</si>
  <si>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</si>
  <si>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</si>
  <si>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</si>
  <si>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</si>
  <si>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</si>
  <si>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</si>
  <si>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</si>
  <si>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</si>
  <si>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</si>
  <si>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</si>
  <si>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</si>
  <si>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</si>
  <si>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</si>
  <si>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</si>
  <si>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</si>
  <si>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</si>
  <si>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</si>
  <si>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</si>
  <si>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</si>
  <si>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</si>
  <si>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</si>
  <si>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</si>
  <si>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</si>
  <si>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</si>
  <si>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</si>
  <si>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</si>
  <si>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</si>
  <si>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</si>
  <si>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</si>
  <si>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</si>
  <si>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</si>
  <si>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</si>
  <si>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</si>
  <si>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</si>
  <si>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</si>
  <si>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</si>
  <si>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</si>
  <si>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</si>
  <si>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</si>
  <si>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</si>
  <si>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</si>
  <si>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</si>
  <si>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</si>
  <si>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</si>
  <si>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</si>
  <si>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</si>
  <si>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</si>
  <si>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</si>
  <si>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</si>
  <si>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</si>
  <si>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</si>
  <si>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</si>
  <si>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</si>
  <si>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</si>
  <si>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</si>
  <si>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</si>
  <si>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</si>
  <si>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</si>
  <si>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</si>
  <si>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</si>
  <si>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</si>
  <si>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</si>
  <si>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</si>
  <si>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</si>
  <si>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</si>
  <si>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</si>
  <si>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</si>
  <si>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</si>
  <si>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</si>
  <si>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</si>
  <si>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</si>
  <si>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</si>
  <si>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</si>
  <si>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</si>
  <si>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</si>
  <si>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</si>
  <si>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</si>
  <si>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</si>
  <si>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</si>
  <si>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</si>
  <si>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</si>
  <si>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</si>
  <si>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</si>
  <si>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</si>
  <si>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</si>
  <si>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</si>
  <si>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</si>
  <si>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</si>
  <si>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</si>
  <si>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</si>
  <si>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</si>
  <si>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</si>
  <si>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</si>
  <si>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</si>
  <si>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</si>
  <si>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</si>
  <si>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</si>
  <si>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</si>
  <si>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</si>
  <si>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</si>
  <si>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</si>
  <si>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</si>
  <si>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</si>
  <si>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</si>
  <si>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</si>
  <si>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</si>
  <si>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</si>
  <si>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</si>
  <si>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</si>
  <si>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</si>
  <si>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</si>
  <si>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</si>
  <si>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</si>
  <si>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</si>
  <si>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</si>
  <si>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</si>
  <si>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</si>
  <si>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</si>
  <si>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</si>
  <si>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</si>
  <si>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</si>
  <si>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</si>
  <si>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</si>
  <si>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</si>
  <si>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</si>
  <si>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</si>
  <si>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</si>
  <si>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</si>
  <si>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</si>
  <si>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</si>
  <si>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</si>
  <si>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</si>
  <si>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</si>
  <si>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</si>
  <si>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</si>
  <si>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</si>
  <si>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</si>
  <si>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</si>
  <si>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</si>
  <si>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</si>
  <si>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</si>
  <si>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</si>
  <si>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</si>
  <si>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</si>
  <si>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</si>
  <si>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</si>
  <si>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</si>
  <si>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</si>
  <si>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</si>
  <si>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</si>
  <si>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</si>
  <si>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</si>
  <si>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</si>
  <si>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</si>
  <si>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</si>
  <si>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</si>
  <si>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</si>
  <si>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</si>
  <si>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</si>
  <si>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</si>
  <si>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</si>
  <si>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</si>
  <si>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</si>
  <si>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</si>
  <si>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</si>
  <si>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</si>
  <si>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</si>
  <si>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</si>
  <si>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</si>
  <si>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</si>
  <si>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</si>
  <si>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</si>
  <si>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</si>
  <si>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</si>
  <si>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</si>
  <si>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</si>
  <si>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</si>
  <si>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</si>
  <si>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</si>
  <si>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</si>
  <si>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</si>
  <si>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</si>
  <si>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</si>
  <si>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</si>
  <si>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</si>
  <si>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</si>
  <si>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</si>
  <si>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</si>
  <si>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</si>
  <si>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</si>
  <si>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</si>
  <si>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</si>
  <si>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</si>
  <si>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</si>
  <si>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</si>
  <si>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</si>
  <si>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</si>
  <si>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</si>
  <si>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</si>
  <si>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</si>
  <si>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</si>
  <si>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</si>
  <si>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</si>
  <si>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</si>
  <si>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</si>
  <si>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</si>
  <si>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</si>
  <si>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</si>
  <si>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</si>
  <si>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</si>
  <si>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</si>
  <si>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</si>
  <si>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</si>
  <si>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</si>
  <si>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</si>
  <si>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</si>
  <si>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</si>
  <si>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</si>
  <si>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</si>
  <si>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</si>
  <si>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</si>
  <si>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</si>
  <si>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</si>
  <si>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</si>
  <si>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</si>
  <si>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</si>
  <si>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</si>
  <si>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</si>
  <si>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</si>
  <si>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</si>
  <si>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</si>
  <si>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</si>
  <si>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</si>
  <si>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</si>
  <si>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</si>
  <si>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</si>
  <si>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</si>
  <si>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</si>
  <si>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</si>
  <si>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</si>
  <si>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</si>
  <si>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</si>
  <si>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</si>
  <si>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</si>
  <si>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</si>
  <si>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</si>
  <si>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</si>
  <si>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</si>
  <si>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</si>
  <si>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</si>
  <si>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</si>
  <si>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</si>
  <si>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</si>
  <si>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</si>
  <si>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</si>
  <si>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</si>
  <si>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</si>
  <si>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</si>
  <si>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</si>
  <si>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</si>
  <si>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</si>
  <si>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</si>
  <si>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</si>
  <si>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</si>
  <si>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</si>
  <si>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</si>
  <si>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</si>
  <si>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</si>
  <si>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</si>
  <si>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</si>
  <si>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</si>
  <si>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</si>
  <si>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</si>
  <si>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</si>
  <si>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</si>
  <si>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</si>
  <si>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</si>
  <si>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</si>
  <si>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</si>
  <si>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</si>
  <si>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</si>
  <si>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</si>
  <si>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</si>
  <si>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</si>
  <si>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</si>
  <si>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</si>
  <si>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</si>
  <si>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</si>
  <si>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</si>
  <si>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</si>
  <si>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</si>
  <si>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</si>
  <si>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</si>
  <si>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</si>
  <si>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</si>
  <si>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</si>
  <si>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</si>
  <si>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</si>
  <si>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</si>
  <si>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</si>
  <si>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</si>
  <si>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</si>
  <si>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</si>
  <si>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</si>
  <si>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</si>
  <si>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</si>
  <si>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</si>
  <si>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</si>
  <si>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</si>
  <si>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</si>
  <si>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</si>
  <si>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</si>
  <si>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</si>
  <si>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</si>
  <si>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</si>
  <si>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</si>
  <si>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</si>
  <si>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</si>
  <si>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</si>
  <si>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</si>
  <si>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</si>
  <si>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</si>
  <si>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</si>
  <si>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</si>
  <si>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</si>
  <si>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</si>
  <si>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</si>
  <si>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</si>
  <si>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</si>
  <si>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</si>
  <si>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</si>
  <si>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</si>
  <si>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</si>
  <si>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</si>
  <si>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</si>
  <si>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</si>
  <si>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</si>
  <si>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</si>
  <si>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</si>
  <si>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</si>
  <si>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</si>
  <si>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</si>
  <si>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</si>
  <si>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</si>
  <si>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</si>
  <si>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</si>
  <si>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</si>
  <si>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</si>
  <si>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</si>
  <si>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</si>
  <si>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</si>
  <si>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</si>
  <si>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</si>
  <si>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</si>
  <si>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</si>
  <si>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</si>
  <si>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</si>
  <si>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</si>
  <si>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</si>
  <si>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</si>
  <si>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</si>
  <si>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</si>
  <si>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</si>
  <si>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</si>
  <si>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</si>
  <si>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</si>
  <si>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</si>
  <si>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</si>
  <si>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</si>
  <si>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</si>
  <si>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</si>
  <si>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</si>
  <si>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</si>
  <si>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</si>
  <si>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</si>
  <si>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</si>
  <si>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</si>
  <si>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</si>
  <si>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</si>
  <si>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</si>
  <si>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</si>
  <si>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</si>
  <si>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</si>
  <si>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</si>
  <si>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</si>
  <si>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</si>
  <si>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</si>
  <si>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</si>
  <si>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</si>
  <si>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</si>
  <si>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</si>
  <si>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</si>
  <si>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</si>
  <si>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</si>
  <si>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</si>
  <si>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</si>
  <si>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</si>
  <si>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</si>
  <si>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</si>
  <si>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</si>
  <si>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</si>
  <si>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</si>
  <si>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</si>
  <si>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</si>
  <si>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</si>
  <si>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</si>
  <si>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</si>
  <si>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</si>
  <si>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</si>
  <si>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</si>
  <si>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</si>
  <si>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</si>
  <si>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</si>
  <si>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</si>
  <si>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</si>
  <si>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</si>
  <si>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</si>
  <si>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</si>
  <si>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</si>
  <si>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</si>
  <si>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</si>
  <si>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</si>
  <si>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</si>
  <si>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</si>
  <si>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</si>
  <si>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</si>
  <si>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</si>
  <si>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</si>
  <si>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</si>
  <si>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</si>
  <si>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</si>
  <si>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</si>
  <si>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</si>
  <si>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</si>
  <si>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</si>
  <si>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</si>
  <si>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</si>
  <si>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</si>
  <si>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</si>
  <si>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</si>
  <si>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</si>
  <si>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</si>
  <si>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</si>
  <si>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</si>
  <si>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</si>
  <si>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</si>
  <si>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</si>
  <si>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</si>
  <si>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</si>
  <si>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</si>
  <si>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</si>
  <si>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</si>
  <si>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</si>
  <si>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</si>
  <si>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</si>
  <si>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</si>
  <si>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</si>
  <si>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</si>
  <si>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</si>
  <si>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</si>
  <si>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</si>
  <si>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</si>
  <si>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</si>
  <si>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</si>
  <si>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</si>
  <si>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</si>
  <si>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</si>
  <si>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</si>
  <si>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</si>
  <si>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</si>
  <si>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</si>
  <si>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</si>
  <si>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</si>
  <si>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</si>
  <si>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</si>
  <si>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</si>
  <si>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</si>
  <si>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</si>
  <si>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</si>
  <si>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</si>
  <si>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</si>
  <si>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</si>
  <si>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</si>
  <si>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</si>
  <si>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</si>
  <si>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</si>
  <si>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</si>
  <si>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</si>
  <si>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</si>
  <si>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</si>
  <si>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</si>
  <si>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</si>
  <si>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</si>
  <si>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</si>
  <si>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</si>
  <si>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</si>
  <si>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</si>
  <si>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</si>
  <si>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</si>
  <si>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</si>
  <si>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</si>
  <si>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</si>
  <si>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</si>
  <si>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</si>
  <si>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</si>
  <si>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</si>
  <si>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</si>
  <si>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</si>
  <si>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</si>
  <si>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</si>
  <si>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</si>
  <si>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</si>
  <si>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</si>
  <si>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</si>
  <si>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</si>
  <si>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</si>
  <si>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</si>
  <si>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</si>
  <si>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</si>
  <si>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</si>
  <si>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</si>
  <si>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</si>
  <si>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</si>
  <si>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</si>
  <si>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</si>
  <si>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</si>
  <si>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</si>
  <si>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</si>
  <si>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</si>
  <si>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</si>
  <si>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</si>
  <si>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</si>
  <si>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</si>
  <si>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</si>
  <si>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</si>
  <si>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</si>
  <si>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</si>
  <si>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</si>
  <si>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</si>
  <si>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</si>
  <si>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</si>
  <si>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</si>
  <si>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</si>
  <si>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</si>
  <si>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</si>
  <si>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</si>
  <si>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</si>
  <si>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</si>
  <si>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</si>
  <si>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</si>
  <si>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</si>
  <si>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</si>
  <si>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</si>
  <si>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</si>
  <si>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</si>
  <si>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</si>
  <si>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</si>
  <si>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</si>
  <si>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</si>
  <si>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</si>
  <si>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</si>
  <si>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</si>
  <si>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</si>
  <si>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</si>
  <si>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</si>
  <si>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</si>
  <si>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</si>
  <si>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</si>
  <si>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</si>
  <si>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</si>
  <si>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</si>
  <si>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</si>
  <si>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</si>
  <si>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</si>
  <si>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</si>
  <si>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</si>
  <si>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</si>
  <si>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</si>
  <si>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</si>
  <si>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</si>
  <si>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</si>
  <si>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</si>
  <si>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</si>
  <si>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</si>
  <si>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</si>
  <si>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</si>
  <si>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</si>
  <si>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</si>
  <si>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</si>
  <si>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</si>
  <si>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</si>
  <si>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</si>
  <si>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</si>
  <si>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</si>
  <si>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</si>
  <si>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</si>
  <si>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</si>
  <si>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</si>
  <si>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</si>
  <si>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</si>
  <si>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</si>
  <si>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</si>
  <si>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</si>
  <si>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</si>
  <si>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</si>
  <si>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</si>
  <si>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</si>
  <si>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</si>
  <si>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</si>
  <si>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</si>
  <si>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</si>
  <si>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</si>
  <si>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</si>
  <si>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</si>
  <si>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</si>
  <si>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</si>
  <si>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</si>
  <si>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</si>
  <si>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</si>
  <si>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</si>
  <si>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</si>
  <si>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</si>
  <si>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</si>
  <si>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</si>
  <si>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</si>
  <si>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</si>
  <si>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</si>
  <si>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</si>
  <si>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</si>
  <si>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</si>
  <si>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</si>
  <si>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</si>
  <si>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</si>
  <si>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</si>
  <si>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</si>
  <si>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</si>
  <si>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</si>
  <si>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</si>
  <si>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</si>
  <si>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</si>
  <si>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</si>
  <si>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</si>
  <si>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</si>
  <si>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</si>
  <si>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</si>
  <si>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</si>
  <si>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</si>
  <si>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</si>
  <si>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</si>
  <si>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</si>
  <si>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</si>
  <si>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</si>
  <si>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</si>
  <si>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</si>
  <si>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</si>
  <si>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</si>
  <si>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</si>
  <si>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</si>
  <si>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</si>
  <si>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</si>
  <si>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</si>
  <si>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</si>
  <si>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</si>
  <si>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</si>
  <si>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</si>
  <si>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</si>
  <si>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</si>
  <si>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</si>
  <si>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</si>
  <si>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</si>
  <si>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</si>
  <si>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</si>
  <si>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</si>
  <si>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</si>
  <si>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</si>
  <si>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</si>
  <si>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</si>
  <si>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</si>
  <si>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</si>
  <si>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</si>
  <si>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</si>
  <si>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</si>
  <si>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</si>
  <si>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</si>
  <si>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</si>
  <si>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</si>
  <si>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</si>
  <si>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</si>
  <si>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</si>
  <si>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</si>
  <si>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</si>
  <si>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</si>
  <si>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</si>
  <si>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</si>
  <si>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</si>
  <si>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</si>
  <si>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</si>
  <si>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</si>
  <si>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</si>
  <si>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</si>
  <si>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</si>
  <si>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</si>
  <si>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</si>
  <si>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</si>
  <si>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</si>
  <si>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</si>
  <si>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</si>
  <si>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</si>
  <si>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</si>
  <si>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</si>
  <si>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</si>
  <si>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</si>
  <si>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</si>
  <si>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</si>
  <si>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</si>
  <si>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</si>
  <si>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</si>
  <si>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</si>
  <si>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</si>
  <si>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</si>
  <si>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</si>
  <si>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</si>
  <si>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</si>
  <si>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</si>
  <si>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</si>
  <si>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</si>
  <si>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</si>
  <si>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</si>
  <si>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</si>
  <si>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</si>
  <si>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</si>
  <si>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</si>
  <si>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</si>
  <si>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</si>
  <si>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</si>
  <si>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</si>
  <si>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</si>
  <si>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</si>
  <si>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</si>
  <si>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</si>
  <si>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</si>
  <si>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</si>
  <si>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</si>
  <si>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</si>
  <si>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</si>
  <si>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</si>
  <si>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</si>
  <si>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</si>
  <si>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</si>
  <si>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</si>
  <si>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</si>
  <si>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</si>
  <si>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</si>
  <si>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</si>
  <si>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</si>
  <si>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</si>
  <si>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</si>
  <si>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</si>
  <si>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</si>
  <si>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</si>
  <si>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</si>
  <si>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</si>
  <si>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</si>
  <si>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</si>
  <si>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</si>
  <si>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</si>
  <si>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</si>
  <si>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</si>
  <si>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</si>
  <si>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</si>
  <si>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</si>
  <si>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</si>
  <si>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</si>
  <si>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</si>
  <si>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</si>
  <si>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</si>
  <si>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</si>
  <si>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</si>
  <si>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</si>
  <si>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</si>
  <si>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</si>
  <si>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</si>
  <si>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</si>
  <si>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</si>
  <si>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</si>
  <si>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</si>
  <si>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</si>
  <si>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</si>
  <si>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</si>
  <si>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</si>
  <si>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</si>
  <si>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</si>
  <si>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</si>
  <si>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</si>
  <si>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</si>
  <si>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</si>
  <si>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</si>
  <si>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</si>
  <si>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</si>
  <si>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</si>
  <si>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</si>
  <si>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</si>
  <si>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</si>
  <si>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</si>
  <si>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</si>
  <si>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</si>
  <si>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</si>
  <si>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</si>
  <si>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</si>
  <si>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</si>
  <si>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</si>
  <si>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</si>
  <si>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</si>
  <si>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</si>
  <si>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</si>
  <si>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</si>
  <si>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</si>
  <si>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</si>
  <si>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</si>
  <si>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</si>
  <si>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</si>
  <si>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</si>
  <si>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</si>
  <si>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</si>
  <si>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</si>
  <si>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</si>
  <si>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</si>
  <si>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</si>
  <si>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</si>
  <si>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</si>
  <si>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</si>
  <si>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</si>
  <si>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</si>
  <si>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</si>
  <si>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</si>
  <si>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</si>
  <si>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</si>
  <si>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</si>
  <si>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</si>
  <si>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</si>
  <si>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</si>
  <si>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</si>
  <si>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</si>
  <si>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</si>
  <si>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</si>
  <si>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</si>
  <si>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</si>
  <si>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</si>
  <si>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</si>
  <si>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</si>
  <si>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</si>
  <si>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</si>
  <si>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</si>
  <si>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</si>
  <si>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</si>
  <si>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</si>
  <si>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</si>
  <si>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</si>
  <si>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</si>
  <si>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</si>
  <si>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</si>
  <si>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</si>
  <si>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</si>
  <si>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</si>
  <si>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</si>
  <si>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</si>
  <si>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</si>
  <si>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</si>
  <si>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</si>
  <si>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</si>
  <si>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</si>
  <si>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</si>
  <si>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</si>
  <si>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</si>
  <si>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</si>
  <si>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</si>
  <si>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</si>
  <si>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</si>
  <si>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</si>
  <si>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</si>
  <si>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</si>
  <si>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</si>
  <si>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</si>
  <si>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</si>
  <si>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</si>
  <si>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</si>
  <si>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</si>
  <si>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</si>
  <si>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</si>
  <si>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</si>
  <si>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</si>
  <si>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</si>
  <si>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</si>
  <si>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</si>
  <si>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</si>
  <si>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</si>
  <si>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</si>
  <si>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</si>
  <si>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</si>
  <si>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</si>
  <si>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</si>
  <si>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</si>
  <si>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</si>
  <si>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</si>
  <si>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</si>
  <si>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</si>
  <si>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</si>
  <si>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</si>
  <si>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</si>
  <si>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</si>
  <si>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</si>
  <si>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</si>
  <si>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</si>
  <si>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</si>
  <si>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</si>
  <si>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</si>
  <si>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</si>
  <si>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</si>
  <si>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</si>
  <si>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</si>
  <si>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</si>
  <si>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</si>
  <si>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</si>
  <si>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</si>
  <si>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</si>
  <si>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</si>
  <si>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</si>
  <si>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</si>
  <si>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</si>
  <si>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</si>
  <si>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</si>
  <si>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</si>
  <si>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</si>
  <si>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</si>
  <si>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</si>
  <si>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</si>
  <si>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</si>
  <si>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</si>
  <si>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</si>
  <si>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</si>
  <si>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</si>
  <si>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</si>
  <si>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</si>
  <si>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</si>
  <si>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</si>
  <si>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</si>
  <si>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</si>
  <si>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</si>
  <si>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</si>
  <si>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</si>
  <si>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</si>
  <si>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</si>
  <si>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</si>
  <si>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</si>
  <si>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</si>
  <si>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</si>
  <si>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</si>
  <si>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</si>
  <si>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</si>
  <si>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</si>
  <si>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</si>
  <si>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</si>
  <si>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</si>
  <si>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</si>
  <si>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</si>
  <si>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</si>
  <si>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</si>
  <si>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</si>
  <si>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</si>
  <si>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</si>
  <si>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</si>
  <si>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</si>
  <si>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</si>
  <si>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</si>
  <si>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</si>
  <si>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</si>
  <si>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</si>
  <si>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</si>
  <si>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</si>
  <si>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</si>
  <si>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</si>
  <si>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</si>
  <si>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</si>
  <si>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</si>
  <si>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</si>
  <si>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</si>
  <si>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</si>
  <si>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</si>
  <si>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</si>
  <si>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</si>
  <si>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</si>
  <si>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</si>
  <si>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</si>
  <si>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</si>
  <si>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</si>
  <si>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</si>
  <si>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</si>
  <si>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</si>
  <si>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</si>
  <si>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</si>
  <si>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</si>
  <si>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</si>
  <si>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</si>
  <si>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</si>
  <si>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</si>
  <si>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</si>
  <si>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</si>
  <si>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</si>
  <si>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</si>
  <si>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</si>
  <si>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</si>
  <si>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</si>
  <si>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</si>
  <si>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</si>
  <si>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</si>
  <si>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</si>
  <si>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</si>
  <si>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</si>
  <si>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</si>
  <si>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</si>
  <si>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</si>
  <si>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</si>
  <si>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</si>
  <si>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</si>
  <si>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</si>
  <si>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</si>
  <si>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</si>
  <si>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</si>
  <si>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</si>
  <si>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</si>
  <si>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</si>
  <si>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</si>
  <si>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</si>
  <si>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</si>
  <si>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</si>
  <si>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</si>
  <si>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</si>
  <si>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</si>
  <si>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</si>
  <si>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</si>
  <si>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</si>
  <si>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</si>
  <si>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</si>
  <si>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</si>
  <si>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</si>
  <si>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</si>
  <si>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</si>
  <si>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</si>
  <si>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</si>
  <si>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</si>
  <si>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</si>
  <si>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</si>
  <si>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</si>
  <si>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</si>
  <si>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</si>
  <si>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</si>
  <si>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</si>
  <si>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</si>
  <si>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</si>
  <si>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</si>
  <si>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</si>
  <si>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</si>
  <si>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</si>
  <si>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</si>
  <si>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</si>
  <si>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</si>
  <si>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</si>
  <si>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</si>
  <si>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</si>
  <si>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</si>
  <si>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</si>
  <si>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</si>
  <si>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</si>
  <si>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</si>
  <si>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</si>
  <si>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</si>
  <si>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</si>
  <si>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</si>
  <si>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</si>
  <si>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</si>
  <si>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</si>
  <si>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</si>
  <si>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</si>
  <si>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</si>
  <si>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</si>
  <si>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</si>
  <si>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</si>
  <si>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</si>
  <si>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</si>
  <si>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</si>
  <si>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</si>
  <si>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</si>
  <si>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</si>
  <si>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</si>
  <si>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</si>
  <si>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</si>
  <si>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</si>
  <si>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</si>
  <si>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</si>
  <si>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</si>
  <si>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</si>
  <si>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</si>
  <si>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</si>
  <si>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</si>
  <si>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</si>
  <si>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</si>
  <si>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</si>
  <si>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</si>
  <si>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</si>
  <si>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</si>
  <si>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</si>
  <si>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</si>
  <si>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</si>
  <si>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</si>
  <si>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</si>
  <si>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</si>
  <si>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</si>
  <si>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</si>
  <si>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</si>
  <si>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</si>
  <si>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</si>
  <si>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</si>
  <si>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</si>
  <si>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</si>
  <si>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</si>
  <si>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</si>
  <si>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</si>
  <si>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</si>
  <si>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</si>
  <si>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</si>
  <si>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</si>
  <si>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</si>
  <si>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</si>
  <si>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</si>
  <si>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</si>
  <si>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</si>
  <si>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</si>
  <si>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</si>
  <si>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</si>
  <si>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</si>
  <si>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</si>
  <si>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</si>
  <si>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</si>
  <si>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</si>
  <si>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</si>
  <si>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</si>
  <si>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</si>
  <si>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</si>
  <si>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</si>
  <si>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</si>
  <si>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</si>
  <si>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</si>
  <si>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</si>
  <si>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</si>
  <si>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</si>
  <si>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</si>
  <si>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</si>
  <si>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</si>
  <si>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</si>
  <si>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</si>
  <si>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</si>
  <si>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</si>
  <si>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</si>
  <si>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</si>
  <si>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</si>
  <si>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</si>
  <si>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</si>
  <si>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</si>
  <si>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</si>
  <si>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</si>
  <si>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</si>
  <si>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</si>
  <si>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</si>
  <si>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</si>
  <si>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</si>
  <si>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</si>
  <si>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</si>
  <si>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</si>
  <si>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</si>
  <si>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</si>
  <si>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</si>
  <si>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</si>
  <si>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</si>
  <si>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</si>
  <si>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</si>
  <si>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</si>
  <si>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</si>
  <si>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</si>
  <si>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</si>
  <si>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</si>
  <si>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</si>
  <si>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</si>
  <si>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</si>
  <si>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</si>
  <si>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</si>
  <si>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</si>
  <si>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</si>
  <si>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</si>
  <si>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</si>
  <si>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</si>
  <si>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</si>
  <si>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</si>
  <si>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</si>
  <si>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</si>
  <si>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</si>
  <si>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</si>
  <si>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</si>
  <si>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</si>
  <si>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</si>
  <si>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</si>
  <si>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</si>
  <si>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</si>
  <si>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</si>
  <si>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</si>
  <si>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</si>
  <si>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</si>
  <si>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</si>
  <si>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</si>
  <si>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</si>
  <si>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</si>
  <si>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</si>
  <si>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</si>
  <si>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</si>
  <si>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</si>
  <si>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</si>
  <si>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</si>
  <si>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</si>
  <si>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</si>
  <si>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</si>
  <si>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</si>
  <si>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</si>
  <si>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</si>
  <si>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</si>
  <si>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</si>
  <si>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</si>
  <si>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</si>
  <si>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</si>
  <si>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</si>
  <si>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</si>
  <si>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</si>
  <si>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</si>
  <si>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</si>
  <si>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</si>
  <si>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</si>
  <si>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</si>
  <si>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</si>
  <si>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</si>
  <si>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</si>
  <si>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</si>
  <si>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</si>
  <si>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</si>
  <si>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</si>
  <si>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</si>
  <si>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</si>
  <si>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</si>
  <si>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</si>
  <si>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</si>
  <si>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</si>
  <si>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</si>
  <si>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</si>
  <si>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</si>
  <si>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</si>
  <si>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</si>
  <si>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</si>
  <si>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</si>
  <si>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</si>
  <si>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</si>
  <si>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</si>
  <si>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</si>
  <si>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</si>
  <si>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</si>
  <si>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</si>
  <si>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</si>
  <si>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</si>
  <si>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</si>
  <si>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</si>
  <si>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</si>
  <si>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</si>
  <si>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</si>
  <si>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</si>
  <si>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</si>
  <si>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</si>
  <si>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</si>
  <si>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</si>
  <si>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</si>
  <si>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</si>
  <si>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</si>
  <si>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</si>
  <si>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</si>
  <si>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</si>
  <si>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</si>
  <si>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</si>
  <si>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</si>
  <si>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</si>
  <si>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</si>
  <si>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</si>
  <si>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</si>
  <si>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</si>
  <si>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</si>
  <si>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</si>
  <si>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</si>
  <si>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</si>
  <si>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</si>
  <si>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</si>
  <si>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</si>
  <si>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</si>
  <si>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</si>
  <si>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</si>
  <si>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</si>
  <si>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</si>
  <si>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</si>
  <si>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</si>
  <si>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</si>
  <si>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</si>
  <si>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</si>
  <si>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</si>
  <si>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</si>
  <si>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</si>
  <si>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</si>
  <si>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</si>
  <si>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</si>
  <si>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</si>
  <si>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</si>
  <si>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</si>
  <si>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</si>
  <si>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</si>
  <si>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</si>
  <si>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</si>
  <si>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</si>
  <si>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</si>
  <si>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</si>
  <si>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</si>
  <si>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</si>
  <si>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</si>
  <si>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</si>
  <si>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</si>
  <si>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</si>
  <si>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</si>
  <si>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</si>
  <si>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</si>
  <si>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</si>
  <si>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</si>
  <si>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</si>
  <si>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</si>
  <si>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</si>
  <si>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</si>
  <si>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</si>
  <si>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</si>
  <si>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</si>
  <si>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</si>
  <si>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</si>
  <si>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</si>
  <si>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</si>
  <si>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</si>
  <si>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</si>
  <si>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</si>
  <si>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</si>
  <si>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</si>
  <si>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</si>
  <si>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</si>
  <si>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</si>
  <si>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</si>
  <si>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</si>
  <si>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</si>
  <si>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</si>
  <si>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</si>
  <si>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</si>
  <si>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</si>
  <si>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</si>
  <si>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</si>
  <si>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</si>
  <si>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</si>
  <si>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</si>
  <si>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</si>
  <si>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</si>
  <si>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</si>
  <si>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</si>
  <si>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</si>
  <si>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</si>
  <si>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</si>
  <si>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</si>
  <si>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</si>
  <si>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</si>
  <si>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</si>
  <si>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</si>
  <si>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</si>
  <si>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</si>
  <si>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</si>
  <si>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</si>
  <si>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</si>
  <si>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</si>
  <si>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</si>
  <si>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</si>
  <si>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</si>
  <si>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</si>
  <si>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</si>
  <si>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</si>
  <si>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</si>
  <si>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</si>
  <si>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</si>
  <si>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</si>
  <si>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</si>
  <si>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</si>
  <si>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</si>
  <si>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</si>
  <si>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</si>
  <si>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</si>
  <si>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</si>
  <si>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</si>
  <si>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</si>
  <si>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</si>
  <si>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</si>
  <si>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</si>
  <si>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</si>
  <si>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</si>
  <si>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</si>
  <si>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</si>
  <si>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</si>
  <si>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</si>
  <si>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</si>
  <si>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</si>
  <si>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</si>
  <si>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</si>
  <si>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</si>
  <si>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</si>
  <si>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</si>
  <si>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</si>
  <si>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</si>
  <si>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</si>
  <si>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</si>
  <si>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</si>
  <si>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</si>
  <si>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</si>
  <si>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</si>
  <si>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</si>
  <si>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</si>
  <si>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</si>
  <si>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</si>
  <si>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</si>
  <si>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</si>
  <si>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</si>
  <si>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</si>
  <si>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</si>
  <si>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</si>
  <si>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</si>
  <si>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</si>
  <si>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</si>
  <si>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</si>
  <si>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</si>
  <si>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</si>
  <si>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</si>
  <si>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</si>
  <si>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</si>
  <si>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</si>
  <si>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</si>
  <si>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</si>
  <si>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</si>
  <si>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</si>
  <si>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</si>
  <si>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</si>
  <si>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</si>
  <si>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</si>
  <si>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</si>
  <si>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</si>
  <si>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</si>
  <si>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</si>
  <si>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</si>
  <si>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</si>
  <si>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</si>
  <si>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</si>
  <si>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</si>
  <si>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</si>
  <si>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</si>
  <si>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</si>
  <si>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</si>
  <si>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</si>
  <si>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</si>
  <si>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</si>
  <si>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</si>
  <si>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</si>
  <si>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</si>
  <si>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</si>
  <si>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</si>
  <si>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</si>
  <si>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</si>
  <si>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</si>
  <si>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</si>
  <si>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</si>
  <si>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</si>
  <si>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</si>
  <si>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</si>
  <si>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</si>
  <si>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</si>
  <si>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</si>
  <si>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</si>
  <si>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</si>
  <si>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</si>
  <si>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</si>
  <si>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</si>
  <si>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</si>
  <si>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</si>
  <si>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</si>
  <si>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</si>
  <si>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</si>
  <si>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</si>
  <si>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</si>
  <si>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</si>
  <si>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</si>
  <si>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</si>
  <si>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</si>
  <si>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</si>
  <si>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</si>
  <si>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</si>
  <si>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</si>
  <si>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</si>
  <si>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</si>
  <si>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</si>
  <si>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</si>
  <si>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</si>
  <si>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</si>
  <si>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</si>
  <si>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</si>
  <si>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</si>
  <si>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</si>
  <si>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</si>
  <si>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</si>
  <si>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</si>
  <si>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</si>
  <si>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</si>
  <si>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</si>
  <si>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</si>
  <si>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</si>
  <si>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</si>
  <si>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</si>
  <si>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</si>
  <si>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</si>
  <si>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</si>
  <si>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</si>
  <si>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</si>
  <si>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</si>
  <si>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</si>
  <si>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</si>
  <si>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</si>
  <si>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</si>
  <si>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</si>
  <si>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</si>
  <si>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</si>
  <si>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</si>
  <si>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</si>
  <si>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</si>
  <si>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</si>
  <si>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</si>
  <si>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</si>
  <si>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</si>
  <si>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</si>
  <si>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</si>
  <si>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</si>
  <si>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</si>
  <si>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</si>
  <si>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</si>
  <si>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</si>
  <si>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</si>
  <si>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</si>
  <si>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</si>
  <si>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</si>
  <si>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</si>
  <si>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</si>
  <si>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</si>
  <si>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</si>
  <si>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</si>
  <si>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</si>
  <si>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</si>
  <si>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</si>
  <si>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</si>
  <si>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</si>
  <si>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</si>
  <si>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</si>
  <si>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</si>
  <si>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</si>
  <si>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</si>
  <si>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</si>
  <si>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</si>
  <si>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</si>
  <si>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</si>
  <si>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</si>
  <si>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</si>
  <si>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</si>
  <si>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</si>
  <si>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</si>
  <si>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</si>
  <si>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</si>
  <si>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</si>
  <si>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</si>
  <si>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</si>
  <si>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</si>
  <si>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</si>
  <si>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</si>
  <si>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</si>
  <si>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</si>
  <si>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</si>
  <si>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</si>
  <si>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</si>
  <si>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</si>
  <si>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</si>
  <si>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</si>
  <si>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</si>
  <si>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</si>
  <si>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</si>
  <si>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</si>
  <si>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</si>
  <si>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</si>
  <si>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</si>
  <si>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</si>
  <si>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</si>
  <si>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</si>
  <si>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</si>
  <si>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</si>
  <si>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</si>
  <si>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</si>
  <si>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</si>
  <si>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</si>
  <si>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</si>
  <si>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</si>
  <si>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</si>
  <si>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</si>
  <si>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</si>
  <si>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</si>
  <si>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</si>
  <si>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</si>
  <si>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</si>
  <si>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</si>
  <si>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</si>
  <si>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</si>
  <si>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</si>
  <si>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</si>
  <si>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</si>
  <si>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</si>
  <si>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</si>
  <si>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</si>
  <si>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</si>
  <si>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</si>
  <si>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</si>
  <si>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</si>
  <si>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</si>
  <si>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</si>
  <si>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</si>
  <si>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</si>
  <si>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</si>
  <si>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</si>
  <si>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</si>
  <si>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</si>
  <si>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</si>
  <si>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</si>
  <si>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</si>
  <si>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</si>
  <si>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</si>
  <si>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</si>
  <si>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</si>
  <si>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</si>
  <si>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</si>
  <si>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</si>
  <si>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</si>
  <si>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</si>
  <si>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</si>
  <si>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</si>
  <si>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</si>
  <si>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</si>
  <si>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</si>
  <si>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</si>
  <si>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</si>
  <si>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</si>
  <si>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</si>
  <si>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</si>
  <si>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</si>
  <si>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</si>
  <si>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</si>
  <si>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</si>
  <si>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</si>
  <si>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</si>
  <si>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</si>
  <si>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</si>
  <si>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</si>
  <si>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</si>
  <si>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</si>
  <si>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</si>
  <si>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</si>
  <si>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</si>
  <si>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</si>
  <si>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</si>
  <si>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</si>
  <si>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</si>
  <si>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</si>
  <si>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</si>
  <si>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</si>
  <si>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</si>
  <si>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</si>
  <si>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</si>
  <si>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</si>
  <si>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</si>
  <si>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</si>
  <si>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</si>
  <si>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</si>
  <si>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</si>
  <si>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</si>
  <si>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</si>
  <si>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</si>
  <si>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</si>
  <si>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</si>
  <si>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</si>
  <si>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</si>
  <si>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</si>
  <si>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</si>
  <si>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</si>
  <si>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</si>
  <si>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</si>
  <si>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</si>
  <si>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</si>
  <si>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</si>
  <si>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</si>
  <si>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</si>
  <si>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</si>
  <si>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</si>
  <si>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</si>
  <si>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</si>
  <si>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</si>
  <si>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</si>
  <si>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</si>
  <si>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</si>
  <si>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</si>
  <si>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</si>
  <si>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</si>
  <si>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</si>
  <si>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</si>
  <si>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</si>
  <si>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</si>
  <si>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</si>
  <si>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</si>
  <si>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</si>
  <si>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</si>
  <si>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</si>
  <si>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</si>
  <si>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</si>
  <si>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</si>
  <si>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</si>
  <si>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</si>
  <si>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</si>
  <si>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</si>
  <si>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</si>
  <si>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</si>
  <si>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</si>
  <si>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</si>
  <si>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</si>
  <si>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</si>
  <si>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</si>
  <si>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</si>
  <si>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</si>
  <si>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</si>
  <si>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</si>
  <si>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</si>
  <si>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</si>
  <si>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</si>
  <si>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</si>
  <si>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</si>
  <si>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</si>
  <si>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</si>
  <si>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</si>
  <si>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</si>
  <si>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</si>
  <si>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</si>
  <si>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</si>
  <si>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</si>
  <si>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</si>
  <si>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</si>
  <si>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</si>
  <si>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</si>
  <si>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</si>
  <si>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</si>
  <si>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</si>
  <si>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</si>
  <si>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</si>
  <si>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</si>
  <si>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</si>
  <si>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</si>
  <si>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</si>
  <si>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</si>
  <si>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</si>
  <si>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</si>
  <si>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</si>
  <si>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</si>
  <si>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</si>
  <si>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</si>
  <si>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</si>
  <si>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</si>
  <si>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</si>
  <si>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</si>
  <si>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</si>
  <si>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</si>
  <si>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</si>
  <si>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</si>
  <si>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</si>
  <si>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</si>
  <si>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</si>
  <si>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</si>
  <si>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</si>
  <si>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</si>
  <si>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</si>
  <si>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</si>
  <si>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</si>
  <si>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</si>
  <si>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</si>
  <si>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</si>
  <si>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</si>
  <si>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</si>
  <si>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</si>
  <si>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</si>
  <si>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</si>
  <si>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</si>
  <si>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</si>
  <si>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</si>
  <si>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</si>
  <si>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</si>
  <si>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</si>
  <si>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</si>
  <si>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</si>
  <si>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</si>
  <si>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</si>
  <si>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</si>
  <si>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</si>
  <si>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</si>
  <si>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</si>
  <si>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</si>
  <si>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</si>
  <si>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</si>
  <si>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</si>
  <si>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</si>
  <si>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</si>
  <si>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</si>
  <si>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</si>
  <si>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</si>
  <si>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</si>
  <si>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</si>
  <si>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</si>
  <si>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</si>
  <si>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</si>
  <si>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</si>
  <si>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</si>
  <si>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</si>
  <si>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</si>
  <si>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</si>
  <si>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</si>
  <si>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</si>
  <si>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</si>
  <si>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</si>
  <si>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</si>
  <si>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</si>
  <si>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</si>
  <si>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</si>
  <si>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</si>
  <si>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</si>
  <si>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</si>
  <si>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</si>
  <si>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</si>
  <si>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</si>
  <si>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</si>
  <si>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</si>
  <si>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</si>
  <si>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</si>
  <si>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</si>
  <si>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</si>
  <si>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</si>
  <si>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</si>
  <si>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</si>
  <si>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</si>
  <si>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</si>
  <si>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</si>
  <si>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</si>
  <si>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</si>
  <si>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</si>
  <si>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</si>
  <si>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</si>
  <si>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</si>
  <si>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</si>
  <si>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</si>
  <si>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</si>
  <si>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</si>
  <si>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</si>
  <si>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</si>
  <si>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</si>
  <si>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</si>
  <si>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</si>
  <si>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</si>
  <si>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</si>
  <si>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</si>
  <si>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</si>
  <si>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</si>
  <si>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</si>
  <si>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</si>
  <si>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</si>
  <si>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</si>
  <si>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</si>
  <si>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</si>
  <si>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</si>
  <si>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</si>
  <si>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</si>
  <si>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</si>
  <si>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</si>
  <si>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</si>
  <si>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</si>
  <si>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</si>
  <si>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</si>
  <si>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</si>
  <si>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</si>
  <si>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</si>
  <si>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</si>
  <si>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</si>
  <si>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</si>
  <si>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</si>
  <si>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</si>
  <si>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</si>
  <si>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</si>
  <si>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</si>
  <si>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</si>
  <si>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</si>
  <si>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</si>
  <si>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</si>
  <si>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</si>
  <si>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</si>
  <si>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</si>
  <si>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</si>
  <si>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</si>
  <si>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</si>
  <si>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</si>
  <si>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</si>
  <si>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</si>
  <si>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</si>
  <si>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</si>
  <si>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</si>
  <si>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</si>
  <si>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</si>
  <si>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</si>
  <si>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</si>
  <si>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</si>
  <si>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</si>
  <si>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</si>
  <si>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</si>
  <si>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</si>
  <si>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</si>
  <si>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</si>
  <si>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</si>
  <si>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</si>
  <si>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</si>
  <si>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</si>
  <si>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</si>
  <si>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</si>
  <si>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</si>
  <si>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</si>
  <si>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</si>
  <si>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</si>
  <si>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</si>
  <si>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</si>
  <si>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</si>
  <si>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</si>
  <si>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</si>
  <si>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</si>
  <si>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</si>
  <si>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</si>
  <si>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</si>
  <si>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</si>
  <si>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</si>
  <si>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</si>
  <si>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</si>
  <si>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</si>
  <si>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</si>
  <si>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</si>
  <si>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</si>
  <si>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</si>
  <si>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</si>
  <si>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</si>
  <si>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</si>
  <si>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</si>
  <si>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</si>
  <si>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</si>
  <si>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</si>
  <si>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</si>
  <si>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</si>
  <si>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</si>
  <si>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</si>
  <si>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</si>
  <si>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</si>
  <si>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</si>
  <si>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</si>
  <si>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</si>
  <si>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</si>
  <si>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</si>
  <si>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</si>
  <si>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</si>
  <si>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</si>
  <si>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</si>
  <si>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</si>
  <si>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</si>
  <si>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</si>
  <si>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</si>
  <si>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</si>
  <si>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</si>
  <si>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</si>
  <si>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</si>
  <si>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</si>
  <si>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</si>
  <si>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</si>
  <si>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</si>
  <si>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</si>
  <si>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</si>
  <si>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</si>
  <si>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</si>
  <si>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</si>
  <si>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</si>
  <si>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</si>
  <si>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</si>
  <si>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</si>
  <si>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</si>
  <si>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</si>
  <si>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</si>
  <si>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</si>
  <si>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</si>
  <si>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</si>
  <si>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</si>
  <si>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</si>
  <si>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</si>
  <si>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</si>
  <si>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</si>
  <si>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</si>
  <si>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</si>
  <si>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</si>
  <si>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</si>
  <si>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</si>
  <si>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</si>
  <si>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</si>
  <si>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</si>
  <si>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</si>
  <si>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</si>
  <si>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</si>
  <si>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</si>
  <si>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</si>
  <si>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</si>
  <si>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</si>
  <si>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</si>
  <si>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</si>
  <si>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</si>
  <si>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</si>
  <si>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</si>
  <si>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</si>
  <si>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</si>
  <si>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</si>
  <si>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</si>
  <si>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</si>
  <si>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</si>
  <si>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</si>
  <si>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</si>
  <si>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</si>
  <si>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</si>
  <si>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</si>
  <si>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</si>
  <si>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</si>
  <si>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</si>
  <si>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</si>
  <si>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</si>
  <si>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</si>
  <si>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</si>
  <si>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</si>
  <si>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</si>
  <si>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</si>
  <si>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</si>
  <si>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</si>
  <si>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</si>
  <si>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</si>
  <si>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</si>
  <si>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</si>
  <si>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</si>
  <si>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</si>
  <si>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</si>
  <si>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</si>
  <si>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</si>
  <si>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</si>
  <si>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</si>
  <si>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</si>
  <si>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</si>
  <si>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</si>
  <si>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</si>
  <si>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</si>
  <si>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</si>
  <si>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</si>
  <si>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</si>
  <si>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</si>
  <si>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</si>
  <si>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</si>
  <si>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</si>
  <si>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</si>
  <si>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</si>
  <si>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</si>
  <si>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</si>
  <si>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</si>
  <si>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</si>
  <si>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</si>
  <si>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</si>
  <si>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</si>
  <si>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</si>
  <si>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</si>
  <si>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</si>
  <si>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</si>
  <si>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</si>
  <si>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</si>
  <si>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</si>
  <si>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</si>
  <si>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</si>
  <si>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</si>
  <si>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</si>
  <si>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</si>
  <si>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</si>
  <si>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</si>
  <si>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</si>
  <si>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</si>
  <si>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</si>
  <si>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</si>
  <si>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</si>
  <si>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</si>
  <si>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</si>
  <si>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</si>
  <si>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</si>
  <si>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</si>
  <si>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</si>
  <si>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</si>
  <si>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</si>
  <si>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</si>
  <si>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</si>
  <si>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</si>
  <si>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</si>
  <si>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</si>
  <si>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</si>
  <si>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</si>
  <si>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</si>
  <si>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</si>
  <si>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</si>
  <si>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</si>
  <si>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</si>
  <si>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</si>
  <si>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</si>
  <si>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</si>
  <si>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</si>
  <si>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</si>
  <si>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</si>
  <si>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</si>
  <si>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</si>
  <si>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</si>
  <si>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</si>
  <si>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</si>
  <si>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</si>
  <si>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</si>
  <si>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</si>
  <si>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</si>
  <si>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</si>
  <si>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</si>
  <si>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</si>
  <si>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</si>
  <si>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</si>
  <si>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</si>
  <si>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</si>
  <si>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</si>
  <si>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</si>
  <si>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</si>
  <si>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</si>
  <si>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</si>
  <si>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</si>
  <si>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</si>
  <si>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</si>
  <si>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</si>
  <si>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</si>
  <si>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</si>
  <si>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</si>
  <si>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</si>
  <si>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</si>
  <si>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</si>
  <si>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</si>
  <si>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</si>
  <si>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</si>
  <si>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</si>
  <si>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</si>
  <si>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</si>
  <si>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</si>
  <si>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</si>
  <si>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</si>
  <si>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</si>
  <si>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</si>
  <si>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</si>
  <si>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</si>
  <si>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</si>
  <si>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</si>
  <si>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</si>
  <si>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</si>
  <si>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</si>
  <si>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</si>
  <si>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</si>
  <si>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</si>
  <si>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</si>
  <si>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</si>
  <si>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</si>
  <si>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</si>
  <si>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</si>
  <si>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</si>
  <si>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</si>
  <si>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</si>
  <si>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</si>
  <si>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</si>
  <si>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</si>
  <si>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</si>
  <si>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</si>
  <si>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</si>
  <si>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</si>
  <si>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</si>
  <si>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</si>
  <si>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</si>
  <si>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</si>
  <si>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</si>
  <si>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</si>
  <si>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</si>
  <si>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</si>
  <si>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</si>
  <si>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</si>
  <si>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</si>
  <si>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</si>
  <si>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</si>
  <si>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</si>
  <si>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</si>
  <si>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</si>
  <si>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</si>
  <si>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</si>
  <si>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</si>
  <si>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</si>
  <si>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</si>
  <si>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</si>
  <si>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</si>
  <si>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</si>
  <si>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</si>
  <si>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</si>
  <si>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</si>
  <si>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</si>
  <si>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</si>
  <si>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</si>
  <si>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</si>
  <si>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</si>
  <si>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</si>
  <si>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</si>
  <si>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</si>
  <si>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</si>
  <si>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</si>
  <si>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</si>
  <si>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</si>
  <si>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</si>
  <si>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</si>
  <si>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</si>
  <si>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</si>
  <si>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</si>
  <si>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</si>
  <si>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</si>
  <si>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</si>
  <si>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</si>
  <si>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</si>
  <si>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</si>
  <si>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</si>
  <si>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</si>
  <si>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</si>
  <si>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</si>
  <si>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</si>
  <si>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</si>
  <si>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</si>
  <si>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</si>
  <si>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</si>
  <si>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</si>
  <si>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</si>
  <si>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</si>
  <si>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</si>
  <si>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</si>
  <si>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</si>
  <si>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</si>
  <si>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</si>
  <si>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</si>
  <si>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</si>
  <si>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</si>
  <si>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</si>
  <si>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</si>
  <si>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</si>
  <si>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</si>
  <si>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</si>
  <si>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</si>
  <si>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</si>
  <si>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</si>
  <si>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</si>
  <si>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</si>
  <si>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</si>
  <si>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</si>
  <si>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</si>
  <si>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</si>
  <si>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</si>
  <si>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</si>
  <si>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</si>
  <si>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</si>
  <si>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</si>
  <si>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</si>
  <si>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</si>
  <si>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</si>
  <si>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</si>
  <si>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</si>
  <si>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</si>
  <si>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</si>
  <si>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</si>
  <si>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</si>
  <si>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</si>
  <si>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</si>
  <si>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</si>
  <si>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</si>
  <si>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</si>
  <si>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</si>
  <si>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</si>
  <si>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</si>
  <si>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</si>
  <si>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</si>
  <si>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</si>
  <si>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</si>
  <si>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</si>
  <si>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</si>
  <si>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</si>
  <si>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</si>
  <si>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</si>
  <si>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</si>
  <si>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</si>
  <si>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</si>
  <si>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</si>
  <si>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</si>
  <si>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</si>
  <si>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</si>
  <si>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</si>
  <si>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</si>
  <si>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</si>
  <si>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</si>
  <si>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</si>
  <si>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</si>
  <si>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</si>
  <si>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</si>
  <si>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</si>
  <si>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</si>
  <si>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</si>
  <si>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</si>
  <si>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</si>
  <si>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</si>
  <si>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</si>
  <si>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</si>
  <si>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</si>
  <si>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</si>
  <si>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</si>
  <si>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</si>
  <si>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</si>
  <si>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</si>
  <si>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</si>
  <si>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</si>
  <si>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</si>
  <si>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</si>
  <si>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</si>
  <si>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</si>
  <si>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</si>
  <si>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</si>
  <si>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</si>
  <si>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</si>
  <si>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</si>
  <si>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</si>
  <si>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</si>
  <si>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</si>
  <si>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</si>
  <si>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</si>
  <si>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</si>
  <si>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</si>
  <si>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</si>
  <si>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</si>
  <si>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</si>
  <si>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</si>
  <si>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</si>
  <si>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</si>
  <si>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</si>
  <si>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</si>
  <si>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</si>
  <si>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</si>
  <si>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</si>
  <si>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</si>
  <si>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</si>
  <si>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</si>
  <si>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</si>
  <si>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</si>
  <si>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</si>
  <si>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</si>
  <si>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</si>
  <si>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</si>
  <si>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</si>
  <si>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</si>
  <si>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</si>
  <si>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</si>
  <si>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</si>
  <si>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</si>
  <si>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</si>
  <si>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</si>
  <si>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</si>
  <si>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</si>
  <si>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</si>
  <si>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</si>
  <si>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</si>
  <si>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</si>
  <si>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</si>
  <si>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</si>
  <si>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</si>
  <si>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</si>
  <si>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</si>
  <si>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</si>
  <si>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</si>
  <si>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</si>
  <si>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</si>
  <si>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</si>
  <si>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</si>
  <si>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</si>
  <si>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</si>
  <si>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</si>
  <si>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</si>
  <si>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</si>
  <si>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</si>
  <si>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</si>
  <si>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</si>
  <si>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</si>
  <si>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</si>
  <si>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</si>
  <si>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</si>
  <si>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</si>
  <si>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</si>
  <si>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</si>
  <si>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</si>
  <si>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</si>
  <si>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</si>
  <si>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</si>
  <si>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</si>
  <si>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</si>
  <si>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</si>
  <si>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</si>
  <si>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</si>
  <si>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</si>
  <si>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</si>
  <si>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</si>
  <si>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</si>
  <si>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</si>
  <si>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</si>
  <si>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</si>
  <si>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</si>
  <si>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</si>
  <si>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</si>
  <si>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</si>
  <si>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</si>
  <si>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</si>
  <si>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</si>
  <si>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</si>
  <si>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</si>
  <si>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</si>
  <si>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</si>
  <si>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</si>
  <si>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</si>
  <si>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</si>
  <si>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</si>
  <si>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</si>
  <si>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</si>
  <si>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</si>
  <si>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</si>
  <si>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</si>
  <si>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</si>
  <si>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</si>
  <si>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</si>
  <si>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</si>
  <si>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</si>
  <si>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</si>
  <si>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</si>
  <si>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</si>
  <si>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</si>
  <si>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</si>
  <si>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</si>
  <si>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</si>
  <si>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</si>
  <si>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</si>
  <si>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</si>
  <si>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</si>
  <si>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</si>
  <si>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</si>
  <si>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</si>
  <si>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</si>
  <si>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</si>
  <si>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</si>
  <si>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</si>
  <si>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</si>
  <si>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</si>
  <si>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</si>
  <si>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</si>
  <si>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</si>
  <si>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</si>
  <si>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</si>
  <si>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</si>
  <si>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</si>
  <si>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</si>
  <si>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</si>
  <si>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</si>
  <si>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</si>
  <si>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</si>
  <si>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</si>
  <si>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</si>
  <si>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</si>
  <si>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</si>
  <si>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</si>
  <si>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</si>
  <si>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</si>
  <si>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</si>
  <si>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</si>
  <si>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</si>
  <si>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</si>
  <si>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</si>
  <si>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</si>
  <si>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</si>
  <si>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</si>
  <si>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</si>
  <si>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</si>
  <si>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</si>
  <si>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</si>
  <si>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</si>
  <si>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</si>
  <si>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</si>
  <si>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</si>
  <si>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</si>
  <si>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</si>
  <si>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</si>
  <si>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</si>
  <si>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</si>
  <si>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</si>
  <si>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</si>
  <si>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</si>
  <si>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</si>
  <si>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</si>
  <si>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</si>
  <si>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</si>
  <si>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</si>
  <si>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</si>
  <si>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</si>
  <si>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</si>
  <si>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</si>
  <si>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</si>
  <si>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</si>
  <si>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</si>
  <si>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</si>
  <si>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</si>
  <si>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</si>
  <si>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</si>
  <si>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</si>
  <si>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</si>
  <si>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</si>
  <si>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</si>
  <si>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</si>
  <si>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</si>
  <si>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</si>
  <si>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</si>
  <si>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</si>
  <si>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</si>
  <si>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</si>
  <si>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</si>
  <si>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</si>
  <si>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</si>
  <si>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</si>
  <si>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</si>
  <si>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</si>
  <si>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</si>
  <si>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</si>
  <si>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</si>
  <si>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</si>
  <si>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</si>
  <si>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</si>
  <si>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</si>
  <si>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</si>
  <si>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</si>
  <si>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</si>
  <si>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</si>
  <si>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</si>
  <si>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</si>
  <si>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</si>
  <si>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</si>
  <si>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</si>
  <si>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</si>
  <si>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</si>
  <si>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</si>
  <si>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</si>
  <si>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</si>
  <si>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</si>
  <si>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</si>
  <si>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</si>
  <si>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</si>
  <si>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</si>
  <si>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</si>
  <si>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</si>
  <si>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</si>
  <si>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</si>
  <si>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</si>
  <si>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</si>
  <si>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</si>
  <si>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</si>
  <si>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</si>
  <si>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</si>
  <si>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</si>
  <si>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</si>
  <si>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</si>
  <si>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</si>
  <si>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</si>
  <si>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</si>
  <si>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</si>
  <si>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</si>
  <si>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</si>
  <si>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</si>
  <si>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</si>
  <si>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</si>
  <si>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</si>
  <si>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</si>
  <si>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</si>
  <si>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</si>
  <si>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</si>
  <si>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</si>
  <si>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</si>
  <si>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</si>
  <si>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</si>
  <si>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</si>
  <si>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</si>
  <si>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</si>
  <si>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</si>
  <si>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</si>
  <si>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</si>
  <si>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</si>
  <si>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</si>
  <si>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</si>
  <si>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</si>
  <si>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</si>
  <si>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</si>
  <si>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</si>
  <si>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</si>
  <si>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</si>
  <si>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</si>
  <si>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</si>
  <si>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</si>
  <si>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</si>
  <si>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</si>
  <si>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</si>
  <si>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</si>
  <si>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</si>
  <si>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</si>
  <si>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</si>
  <si>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</si>
  <si>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</si>
  <si>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</si>
  <si>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</si>
  <si>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</si>
  <si>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</si>
  <si>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</si>
  <si>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</si>
  <si>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</si>
  <si>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</si>
  <si>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</si>
  <si>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</si>
  <si>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</si>
  <si>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</si>
  <si>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</si>
  <si>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</si>
  <si>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</si>
  <si>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</si>
  <si>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</si>
  <si>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</si>
  <si>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</si>
  <si>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</si>
  <si>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</si>
  <si>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</si>
  <si>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</si>
  <si>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</si>
  <si>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</si>
  <si>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</si>
  <si>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</si>
  <si>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</si>
  <si>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</si>
  <si>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</si>
  <si>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</si>
  <si>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</si>
  <si>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</si>
  <si>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</si>
  <si>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</si>
  <si>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</si>
  <si>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</si>
  <si>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</si>
  <si>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</si>
  <si>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</si>
  <si>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</si>
  <si>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</si>
  <si>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</si>
  <si>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</si>
  <si>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</si>
  <si>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</si>
  <si>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</si>
  <si>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</si>
  <si>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</si>
  <si>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</si>
  <si>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</si>
  <si>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</si>
  <si>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</si>
  <si>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</si>
  <si>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</si>
  <si>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</si>
  <si>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</si>
  <si>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</si>
  <si>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</si>
  <si>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</si>
  <si>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</si>
  <si>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</si>
  <si>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</si>
  <si>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</si>
  <si>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</si>
  <si>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</si>
  <si>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</si>
  <si>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</si>
  <si>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</si>
  <si>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</si>
  <si>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</si>
  <si>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</si>
  <si>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</si>
  <si>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</si>
  <si>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</si>
  <si>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</si>
  <si>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</si>
  <si>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</si>
  <si>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</si>
  <si>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</si>
  <si>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</si>
  <si>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</si>
  <si>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</si>
  <si>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</si>
  <si>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</si>
  <si>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</si>
  <si>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</si>
  <si>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</si>
  <si>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</si>
  <si>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</si>
  <si>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</si>
  <si>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</si>
  <si>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</si>
  <si>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</si>
  <si>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</si>
  <si>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</si>
  <si>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</si>
  <si>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</si>
  <si>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</si>
  <si>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</si>
  <si>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</si>
  <si>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</si>
  <si>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</si>
  <si>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</si>
  <si>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</si>
  <si>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</si>
  <si>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</si>
  <si>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</si>
  <si>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</si>
  <si>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</si>
  <si>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</si>
  <si>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</si>
  <si>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</si>
  <si>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</si>
  <si>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</si>
  <si>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</si>
  <si>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</si>
  <si>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</si>
  <si>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</si>
  <si>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</si>
  <si>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</si>
  <si>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</si>
  <si>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</si>
  <si>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</si>
  <si>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</si>
  <si>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</si>
  <si>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</si>
  <si>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</si>
  <si>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</si>
  <si>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</si>
  <si>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</si>
  <si>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</si>
  <si>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</si>
  <si>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</si>
  <si>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</si>
  <si>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</si>
  <si>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</si>
  <si>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</si>
  <si>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</si>
  <si>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</si>
  <si>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</si>
  <si>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</si>
  <si>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</si>
  <si>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</si>
  <si>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</si>
  <si>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</si>
  <si>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</si>
  <si>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</si>
  <si>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</si>
  <si>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</si>
  <si>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</si>
  <si>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</si>
  <si>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</si>
  <si>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</si>
  <si>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</si>
  <si>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</si>
  <si>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</si>
  <si>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</si>
  <si>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</si>
  <si>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</si>
  <si>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</si>
  <si>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</si>
  <si>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</si>
  <si>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</si>
  <si>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</si>
  <si>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</si>
  <si>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</si>
  <si>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</si>
  <si>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</si>
  <si>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</si>
  <si>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</si>
  <si>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</si>
  <si>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</si>
  <si>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</si>
  <si>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</si>
  <si>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</si>
  <si>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</si>
  <si>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</si>
  <si>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</si>
  <si>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</si>
  <si>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</si>
  <si>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</si>
  <si>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</si>
  <si>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</si>
  <si>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</si>
  <si>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</si>
  <si>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</si>
  <si>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</si>
  <si>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</si>
  <si>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</si>
  <si>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</si>
  <si>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</si>
  <si>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</si>
  <si>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</si>
  <si>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</si>
  <si>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</si>
  <si>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</si>
  <si>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</si>
  <si>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</si>
  <si>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</si>
  <si>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</si>
  <si>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</si>
  <si>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</si>
  <si>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</si>
  <si>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</si>
  <si>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</si>
  <si>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</si>
  <si>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</si>
  <si>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</si>
  <si>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</si>
  <si>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</si>
  <si>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</si>
  <si>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</si>
  <si>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</si>
  <si>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</si>
  <si>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</si>
  <si>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</si>
  <si>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</si>
  <si>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</si>
  <si>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</si>
  <si>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</si>
  <si>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</si>
  <si>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</si>
  <si>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</si>
  <si>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</si>
  <si>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</si>
  <si>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</si>
  <si>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</si>
  <si>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</si>
  <si>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</si>
  <si>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</si>
  <si>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</si>
  <si>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</si>
  <si>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</si>
  <si>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</si>
  <si>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</si>
  <si>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</si>
  <si>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</si>
  <si>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</si>
  <si>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</si>
  <si>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</si>
  <si>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</si>
  <si>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</si>
  <si>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</si>
  <si>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</si>
  <si>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</si>
  <si>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</si>
  <si>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</si>
  <si>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</si>
  <si>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</si>
  <si>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</si>
  <si>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</si>
  <si>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</si>
  <si>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</si>
  <si>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</si>
  <si>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</si>
  <si>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</si>
  <si>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</si>
  <si>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</si>
  <si>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</si>
  <si>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</si>
  <si>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</si>
  <si>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</si>
  <si>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</si>
  <si>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</si>
  <si>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</si>
  <si>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</si>
  <si>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</si>
  <si>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</si>
  <si>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</si>
  <si>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</si>
  <si>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</si>
  <si>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</si>
  <si>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</si>
  <si>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</si>
  <si>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</si>
  <si>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</si>
  <si>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</si>
  <si>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</si>
  <si>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</si>
  <si>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</si>
  <si>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</si>
  <si>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</si>
  <si>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</si>
  <si>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</si>
  <si>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</si>
  <si>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</si>
  <si>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</si>
  <si>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</si>
  <si>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</si>
  <si>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</si>
  <si>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</si>
  <si>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</si>
  <si>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</si>
  <si>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</si>
  <si>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</si>
  <si>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</si>
  <si>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</si>
  <si>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</si>
  <si>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</si>
  <si>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</si>
  <si>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</si>
  <si>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</si>
  <si>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</si>
  <si>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</si>
  <si>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</si>
  <si>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</si>
  <si>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</si>
  <si>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</si>
  <si>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</si>
  <si>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</si>
  <si>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</si>
  <si>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</si>
  <si>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</si>
  <si>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</si>
  <si>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</si>
  <si>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</si>
  <si>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</si>
  <si>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</si>
  <si>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</si>
  <si>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</si>
  <si>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</si>
  <si>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</si>
  <si>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</si>
  <si>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</si>
  <si>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</si>
  <si>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</si>
  <si>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</si>
  <si>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</si>
  <si>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</si>
  <si>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</si>
  <si>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</si>
  <si>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</si>
  <si>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</si>
  <si>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</si>
  <si>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</si>
  <si>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</si>
  <si>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</si>
  <si>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</si>
  <si>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</si>
  <si>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</si>
  <si>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</si>
  <si>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</si>
  <si>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</si>
  <si>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</si>
  <si>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</si>
  <si>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</si>
  <si>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</si>
  <si>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</si>
  <si>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</si>
  <si>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</si>
  <si>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</si>
  <si>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</si>
  <si>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</si>
  <si>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</si>
  <si>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</si>
  <si>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</si>
  <si>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</si>
  <si>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</si>
  <si>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</si>
  <si>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</si>
  <si>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</si>
  <si>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</si>
  <si>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</si>
  <si>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</si>
  <si>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</si>
  <si>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</si>
  <si>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</si>
  <si>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</si>
  <si>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</si>
  <si>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</si>
  <si>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</si>
  <si>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</si>
  <si>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</si>
  <si>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</si>
  <si>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</si>
  <si>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</si>
  <si>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</si>
  <si>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</si>
  <si>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</si>
  <si>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</si>
  <si>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</si>
  <si>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</si>
  <si>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</si>
  <si>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</si>
  <si>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</si>
  <si>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</si>
  <si>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</si>
  <si>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</si>
  <si>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</si>
  <si>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</si>
  <si>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</si>
  <si>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</si>
  <si>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</si>
  <si>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</si>
  <si>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</si>
  <si>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</si>
  <si>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</si>
  <si>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</si>
  <si>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</si>
  <si>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</si>
  <si>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</si>
  <si>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</si>
  <si>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</si>
  <si>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</si>
  <si>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</si>
  <si>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</si>
  <si>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</si>
  <si>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</si>
  <si>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</si>
  <si>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</si>
  <si>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</si>
  <si>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</si>
  <si>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</si>
  <si>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</si>
  <si>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</si>
  <si>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</si>
  <si>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</si>
  <si>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</si>
  <si>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</si>
  <si>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</si>
  <si>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</si>
  <si>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</si>
  <si>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</si>
  <si>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</si>
  <si>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</si>
  <si>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</si>
  <si>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</si>
  <si>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</si>
  <si>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</si>
  <si>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</si>
  <si>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</si>
  <si>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</si>
  <si>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</si>
  <si>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</si>
  <si>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</si>
  <si>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</si>
  <si>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</si>
  <si>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</si>
  <si>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</si>
  <si>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</si>
  <si>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</si>
  <si>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</si>
  <si>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</si>
  <si>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</si>
  <si>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</si>
  <si>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</si>
  <si>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</si>
  <si>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</si>
  <si>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</si>
  <si>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</si>
  <si>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</si>
  <si>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</si>
  <si>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</si>
  <si>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</si>
  <si>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</si>
  <si>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</si>
  <si>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</si>
  <si>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</si>
  <si>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</si>
  <si>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</si>
  <si>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</si>
  <si>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</si>
  <si>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</si>
  <si>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</si>
  <si>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</si>
  <si>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</si>
  <si>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</si>
  <si>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</si>
  <si>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</si>
  <si>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</si>
  <si>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</si>
  <si>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</si>
  <si>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</si>
  <si>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</si>
  <si>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</si>
  <si>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</si>
  <si>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</si>
  <si>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</si>
  <si>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</si>
  <si>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</si>
  <si>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</si>
  <si>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</si>
  <si>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</si>
  <si>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</si>
  <si>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</si>
  <si>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</si>
  <si>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</si>
  <si>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</si>
  <si>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</si>
  <si>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</si>
  <si>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</si>
  <si>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</si>
  <si>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</si>
  <si>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</si>
  <si>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</si>
  <si>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</si>
  <si>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</si>
  <si>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</si>
  <si>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</si>
  <si>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</si>
  <si>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</si>
  <si>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</si>
  <si>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</si>
  <si>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</si>
  <si>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</si>
  <si>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</si>
  <si>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</si>
  <si>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</si>
  <si>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</si>
  <si>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</si>
  <si>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</si>
  <si>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</si>
  <si>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</si>
  <si>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</si>
  <si>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</si>
  <si>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</si>
  <si>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</si>
  <si>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</si>
  <si>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</si>
  <si>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</si>
  <si>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</si>
  <si>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</si>
  <si>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</si>
  <si>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</si>
  <si>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</si>
  <si>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</si>
  <si>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</si>
  <si>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</si>
  <si>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</si>
  <si>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</si>
  <si>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</si>
  <si>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</si>
  <si>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</si>
  <si>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</si>
  <si>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</si>
  <si>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</si>
  <si>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</si>
  <si>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</si>
  <si>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</si>
  <si>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</si>
  <si>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</si>
  <si>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</si>
  <si>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</si>
  <si>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</si>
  <si>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</si>
  <si>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</si>
  <si>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</si>
  <si>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</si>
  <si>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</si>
  <si>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</si>
  <si>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</si>
  <si>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</si>
  <si>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</si>
  <si>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</si>
  <si>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</si>
  <si>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</si>
  <si>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</si>
  <si>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</si>
  <si>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</si>
  <si>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</si>
  <si>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</si>
  <si>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</si>
  <si>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</si>
  <si>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</si>
  <si>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</si>
  <si>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</si>
  <si>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</si>
  <si>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</si>
  <si>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</si>
  <si>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</si>
  <si>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</si>
  <si>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</si>
  <si>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</si>
  <si>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</si>
  <si>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</si>
  <si>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</si>
  <si>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</si>
  <si>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</si>
  <si>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</si>
  <si>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</si>
  <si>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</si>
  <si>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</si>
  <si>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</si>
  <si>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</si>
  <si>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</si>
  <si>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</si>
  <si>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</si>
  <si>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</si>
  <si>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</si>
  <si>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</si>
  <si>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</si>
  <si>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</si>
  <si>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</si>
  <si>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</si>
  <si>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</si>
  <si>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</si>
  <si>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</si>
  <si>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</si>
  <si>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</si>
  <si>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</si>
  <si>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</si>
  <si>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</si>
  <si>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</si>
  <si>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</si>
  <si>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</si>
  <si>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</si>
  <si>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</si>
  <si>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</si>
  <si>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</si>
  <si>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</si>
  <si>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</si>
  <si>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</si>
  <si>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</si>
  <si>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</si>
  <si>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</si>
  <si>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</si>
  <si>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</si>
  <si>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</si>
  <si>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</si>
  <si>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</si>
  <si>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</si>
  <si>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</si>
  <si>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</si>
  <si>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</si>
  <si>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</si>
  <si>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</si>
  <si>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</si>
  <si>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</si>
  <si>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</si>
  <si>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</si>
  <si>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</si>
  <si>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</si>
  <si>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</si>
  <si>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</si>
  <si>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</si>
  <si>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</si>
  <si>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</si>
  <si>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</si>
  <si>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</si>
  <si>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</si>
  <si>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</si>
  <si>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</si>
  <si>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</si>
  <si>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</si>
  <si>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</si>
  <si>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</si>
  <si>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</si>
  <si>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</si>
  <si>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</si>
  <si>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</si>
  <si>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</si>
  <si>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</si>
  <si>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</si>
  <si>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</si>
  <si>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</si>
  <si>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</si>
  <si>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</si>
  <si>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</si>
  <si>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</si>
  <si>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</si>
  <si>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</si>
  <si>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</si>
  <si>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</si>
  <si>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</si>
  <si>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</si>
  <si>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</si>
  <si>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</si>
  <si>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</si>
  <si>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</si>
  <si>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</si>
  <si>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</si>
  <si>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</si>
  <si>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</si>
  <si>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</si>
  <si>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</si>
  <si>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</si>
  <si>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</si>
  <si>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</si>
  <si>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</si>
  <si>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</si>
  <si>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</si>
  <si>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</si>
  <si>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</si>
  <si>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</si>
  <si>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</si>
  <si>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</si>
  <si>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</si>
  <si>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</si>
  <si>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</si>
  <si>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</si>
  <si>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</si>
  <si>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</si>
  <si>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</si>
  <si>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</si>
  <si>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</si>
  <si>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</si>
  <si>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</si>
  <si>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</si>
  <si>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</si>
  <si>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</si>
  <si>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</si>
  <si>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</si>
  <si>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</si>
  <si>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</si>
  <si>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</si>
  <si>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</si>
  <si>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</si>
  <si>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</si>
  <si>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</si>
  <si>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</si>
  <si>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</si>
  <si>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</si>
  <si>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</si>
  <si>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</si>
  <si>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</si>
  <si>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</si>
  <si>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</si>
  <si>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</si>
  <si>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</si>
  <si>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</si>
  <si>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</si>
  <si>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</si>
  <si>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</si>
  <si>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</si>
  <si>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</si>
  <si>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</si>
  <si>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</si>
  <si>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</si>
  <si>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</si>
  <si>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</si>
  <si>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</si>
  <si>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</si>
  <si>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</si>
  <si>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</si>
  <si>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</si>
  <si>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</si>
  <si>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</si>
  <si>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</si>
  <si>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</si>
  <si>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</si>
  <si>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</si>
  <si>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</si>
  <si>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</si>
  <si>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</si>
  <si>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</si>
  <si>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</si>
  <si>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</si>
  <si>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</si>
  <si>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</si>
  <si>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</si>
  <si>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</si>
  <si>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</si>
  <si>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</si>
  <si>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</si>
  <si>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</si>
  <si>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</si>
  <si>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</si>
  <si>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</si>
  <si>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</si>
  <si>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</si>
  <si>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</si>
  <si>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</si>
  <si>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</si>
  <si>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</si>
  <si>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</si>
  <si>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</si>
  <si>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</si>
  <si>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</si>
  <si>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</si>
  <si>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</si>
  <si>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</si>
  <si>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</si>
  <si>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</si>
  <si>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</si>
  <si>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</si>
  <si>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</si>
  <si>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</si>
  <si>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</si>
  <si>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</si>
  <si>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</si>
  <si>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</si>
  <si>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</si>
  <si>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</si>
  <si>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</si>
  <si>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</si>
  <si>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</si>
  <si>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</si>
  <si>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</si>
  <si>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</si>
  <si>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</si>
  <si>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</si>
  <si>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</si>
  <si>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</si>
  <si>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</si>
  <si>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</si>
  <si>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</si>
  <si>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</si>
  <si>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</si>
  <si>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</si>
  <si>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</si>
  <si>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</si>
  <si>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</si>
  <si>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</si>
  <si>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</si>
  <si>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</si>
  <si>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</si>
  <si>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</si>
  <si>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</si>
  <si>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</si>
  <si>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</si>
  <si>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</si>
  <si>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</si>
  <si>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</si>
  <si>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</si>
  <si>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</si>
  <si>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</si>
  <si>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</si>
  <si>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</si>
  <si>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</si>
  <si>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</si>
  <si>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</si>
  <si>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</si>
  <si>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</si>
  <si>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</si>
  <si>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</si>
  <si>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</si>
  <si>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</si>
  <si>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</si>
  <si>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</si>
  <si>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</si>
  <si>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</si>
  <si>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</si>
  <si>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</si>
  <si>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</si>
  <si>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</si>
  <si>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</si>
  <si>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</si>
  <si>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</si>
  <si>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</si>
  <si>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</si>
  <si>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</si>
  <si>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</si>
  <si>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</si>
  <si>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</si>
  <si>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</si>
  <si>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</si>
  <si>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</si>
  <si>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</si>
  <si>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</si>
  <si>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</si>
  <si>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</si>
  <si>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</si>
  <si>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</si>
  <si>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</si>
  <si>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</si>
  <si>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</si>
  <si>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</si>
  <si>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</si>
  <si>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</si>
  <si>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</si>
  <si>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</si>
  <si>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</si>
  <si>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</si>
  <si>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</si>
  <si>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</si>
  <si>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</si>
  <si>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</si>
  <si>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</si>
  <si>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</si>
  <si>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</si>
  <si>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</si>
  <si>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</si>
  <si>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</si>
  <si>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</si>
  <si>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</si>
  <si>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</si>
  <si>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</si>
  <si>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</si>
  <si>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</si>
  <si>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</si>
  <si>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</si>
  <si>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</si>
  <si>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</si>
  <si>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</si>
  <si>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</si>
  <si>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</si>
  <si>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</si>
  <si>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</si>
  <si>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</si>
  <si>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</si>
  <si>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</si>
  <si>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</si>
  <si>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</si>
  <si>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</si>
  <si>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</si>
  <si>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</si>
  <si>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</si>
  <si>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</si>
  <si>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</si>
  <si>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</si>
  <si>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</si>
  <si>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</si>
  <si>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</si>
  <si>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</si>
  <si>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</si>
  <si>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</si>
  <si>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</si>
  <si>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</si>
  <si>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</si>
  <si>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</si>
  <si>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</si>
  <si>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</si>
  <si>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</si>
  <si>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</si>
  <si>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</si>
  <si>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</si>
  <si>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</si>
  <si>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</si>
  <si>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</si>
  <si>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</si>
  <si>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</si>
  <si>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</si>
  <si>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</si>
  <si>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</si>
  <si>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</si>
  <si>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</si>
  <si>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</si>
  <si>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</si>
  <si>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</si>
  <si>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</si>
  <si>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</si>
  <si>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</si>
  <si>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</si>
  <si>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</si>
  <si>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</si>
  <si>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</si>
  <si>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</si>
  <si>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</si>
  <si>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</si>
  <si>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</si>
  <si>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</si>
  <si>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</si>
  <si>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</si>
  <si>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</si>
  <si>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</si>
  <si>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</si>
  <si>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</si>
  <si>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</si>
  <si>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</si>
  <si>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</si>
  <si>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</si>
  <si>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</si>
  <si>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</si>
  <si>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</si>
  <si>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</si>
  <si>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</si>
  <si>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</si>
  <si>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</si>
  <si>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</si>
  <si>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</si>
  <si>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</si>
  <si>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</si>
  <si>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</si>
  <si>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</si>
  <si>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</si>
  <si>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</si>
  <si>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</si>
  <si>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</si>
  <si>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</si>
  <si>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</si>
  <si>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</si>
  <si>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</si>
  <si>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</si>
  <si>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</si>
  <si>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</si>
  <si>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</si>
  <si>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</si>
  <si>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</si>
  <si>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</si>
  <si>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</si>
  <si>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PCM-20251205-00000345</t>
  </si>
  <si>
    <t>30 min</t>
  </si>
  <si>
    <t>site down again ETA 150 mins</t>
  </si>
  <si>
    <t xml:space="preserve"> PCM-20250215-00000830 </t>
  </si>
  <si>
    <t>LTE site still down and  site located in aramco area access issue need special permission</t>
  </si>
  <si>
    <t>PCM-20251205-00000412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</si>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</sst>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333.48405347222433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45996.43247939815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45996.43247939815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45996.43247939815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45996.43247939815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45996.43247939815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45996.43247939815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45996.43247939815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45996.43247939815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45996.43247939815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45996.43247939815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45996.43247939815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45996.43247939815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45996.43247939815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45996.43247939815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45996.43247939815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45996.43247939815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45996.43247939815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45996.43247939815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45996.43247939815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45996.43247939815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45996.43247939815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45996.43247939815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45996.43247939815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45996.43247939815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45996.43247939815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45996.43247939815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45996.43247939815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45996.43247939815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45996.43247939815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45996.43247939815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45996.43247939815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45996.43247939815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45996.43247939815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45996.43247939815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45996.43247939815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45996.43247939815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45996.43247939815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45996.43247939815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45996.43247939815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45996.43247939815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45996.43247939815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45996.43247939815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45996.43247939815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45996.43247939815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45996.43247939815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45996.43247939815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45996.43247939815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45996.43247939815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45996.43247939815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45996.43247939815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45996.43247939815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45996.43247939815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45996.43247939815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45996.43247939815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45996.43247939815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45996.43247939815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45996.43247939815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45996.43247939815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45996.43247939815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45996.43247939815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45996.43247939815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45996.43247939815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45996.43247939815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45996.43247939815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45996.43247939815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45996.43247939815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45996.43247939815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45996.43247939815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45996.43247939815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45996.43247939815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45996.43247939815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45996.43247939815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45996.43247939815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45996.43247939815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45996.43247939815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45996.43247939815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45996.43247939815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45996.43247939815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45996.43247939815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45996.43247939815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45996.43247939815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45996.43247939815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45996.43247939815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45996.43247939815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45996.43247939815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45996.43247939815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45996.43247939815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45996.43247939815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45996.43247939815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45996.43247939815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45996.43247939815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45996.43247939815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45996.43247939815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45996.43247939815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45996.43247939815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45996.43247939815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45996.43247939815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45996.43247939815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45996.43247939815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45996.43247939815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45996.43247939815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45996.43247939815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45996.43247939815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45996.43247939815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45996.43247939815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45996.43247939815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45996.43247939815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45996.43247939815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45996.43247939815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45996.43247939815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45996.43247939815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45996.43247939815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45996.43247939815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45996.43247939815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45996.43247939815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45996.43247939815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45996.43247939815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45996.43247939815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45996.43247939815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45996.43247939815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45996.43247939815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45996.43247939815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45996.43247939815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45996.43247939815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45996.43247939815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45996.43247939815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45996.43247939815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45996.43247939815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45996.43247939815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45996.43247939815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45996.43247939815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45996.43247939815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45996.43247939815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45996.43247939815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45996.43247939815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45996.43247939815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45996.43247939815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45996.43247939815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45996.43247939815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45996.43247939815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45996.43247939815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45996.43247939815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45996.43247939815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45996.43247939815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45996.43247939815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45996.43247939815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45996.43247939815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45996.43247939815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45996.43247939815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45996.43247939815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45996.43247939815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45996.43247939815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45996.43247939815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45996.43247939815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45996.43247939815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45996.43247939815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45996.43247939815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45996.43247939815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45996.43247939815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45996.43247939815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45996.43247939815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45996.43247939815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45996.43247939815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45996.43247939815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45996.43247939815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45996.43247939815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45996.43247939815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45996.43247939815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45996.43247939815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45996.43247939815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45996.43247939815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45996.43247939815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45996.43247939815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45996.43247939815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45996.43247939815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45996.43247939815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45996.43247939815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45996.43247939815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45996.43247939815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45996.43247939815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45996.43247939815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45996.43247939815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45996.43247939815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45996.43247939815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45996.43247939815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45996.43247939815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45996.43247939815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45996.43247939815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45996.43247939815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45996.43247939815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45996.43247939815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45996.43247939815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45996.43247939815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45996.43247939815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45996.43247939815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77B48F4-F4CE-4014-8FB2-9BC91494DF6C}"/>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171.432641435189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12.045060416669003</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8.7629861111054197E-2</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t="s">
        <v>39118</v>
      </c>
      <c r="B6" s="18" t="str">
        <f>IFERROR(VLOOKUP(D6,DB!A:K,11,0),"")</f>
        <v>R2</v>
      </c>
      <c r="C6" s="18">
        <v>1</v>
      </c>
      <c r="D6" s="18" t="s">
        <v>24712</v>
      </c>
      <c r="E6" s="81" t="s">
        <v>39106</v>
      </c>
      <c r="F6" s="98">
        <v>45996.324155092596</v>
      </c>
      <c r="G6" s="99">
        <f ca="1">IFERROR(NOW()-F6,"-")</f>
        <v>0.10832430555456085</v>
      </c>
      <c r="H6" s="98">
        <v>45996.309525462966</v>
      </c>
      <c r="I6" s="18" t="str">
        <f>IFERROR(VLOOKUP(D6,DB!A:F,6,0),"")</f>
        <v>SCECO</v>
      </c>
      <c r="J6" s="18" t="str">
        <f>IFERROR(VLOOKUP(D6,DB!A:G,7,0),"")</f>
        <v>Vandalized</v>
      </c>
      <c r="K6" s="19" t="s">
        <v>39119</v>
      </c>
      <c r="L6" s="18" t="str">
        <f>IFERROR(VLOOKUP(D6,DB!A:I,9,0),"")</f>
        <v>Latis</v>
      </c>
    </row>
    <row r="7" spans="1:12" ht="31.5" customHeight="1">
      <c r="A7" s="96" t="s">
        <v>39118</v>
      </c>
      <c r="B7" s="18" t="str">
        <f>IFERROR(VLOOKUP(D7,DB!A:K,11,0),"")</f>
        <v>R2</v>
      </c>
      <c r="C7" s="18">
        <v>4</v>
      </c>
      <c r="D7" s="18" t="s">
        <v>23418</v>
      </c>
      <c r="E7" s="81" t="s">
        <v>39106</v>
      </c>
      <c r="F7" s="98">
        <v>45996.324155092596</v>
      </c>
      <c r="G7" s="99">
        <f ca="1">IFERROR(NOW()-F7,"-")</f>
        <v>0.10832430555456085</v>
      </c>
      <c r="H7" s="71">
        <v>45996.402280092596</v>
      </c>
      <c r="I7" s="18" t="str">
        <f>IFERROR(VLOOKUP(D7,DB!A:F,6,0),"")</f>
        <v>SCECO</v>
      </c>
      <c r="J7" s="18" t="str">
        <f>IFERROR(VLOOKUP(D7,DB!A:G,7,0),"")</f>
        <v>Dead</v>
      </c>
      <c r="K7" s="19" t="s">
        <v>39120</v>
      </c>
      <c r="L7" s="18" t="str">
        <f>IFERROR(VLOOKUP(D7,DB!A:I,9,0),"")</f>
        <v>Latis</v>
      </c>
    </row>
    <row r="8" spans="1:12" ht="31.5" customHeight="1">
      <c r="A8" s="96"/>
      <c r="B8" s="18" t="str">
        <f>IFERROR(VLOOKUP(D8,DB!A:K,11,0),"")</f>
        <v/>
      </c>
      <c r="C8" s="18"/>
      <c r="D8" s="18"/>
      <c r="E8" s="97"/>
      <c r="F8" s="98"/>
      <c r="G8" s="99">
        <f ca="1">IFERROR(NOW()-F8,"-")</f>
        <v>45996.43247939815</v>
      </c>
      <c r="H8" s="71"/>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45996.43247939815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45996.43247939815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45996.43247939815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45996.43247939815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45996.43247939815</v>
      </c>
      <c r="H13" s="98"/>
      <c r="I13" s="18" t="str">
        <f>IFERROR(VLOOKUP(D13,DB!A:F,6,0),"")</f>
        <v/>
      </c>
      <c r="J13" s="18" t="str">
        <f>IFERROR(VLOOKUP(D13,DB!A:G,7,0),"")</f>
        <v/>
      </c>
      <c r="K13" s="19"/>
      <c r="L13" s="18" t="str">
        <f>IFERROR(VLOOKUP(D13,DB!A:I,9,0),"")</f>
        <v/>
      </c>
    </row>
    <row r="14" spans="1:12" ht="31.5" customHeight="1">
      <c r="A14" s="96"/>
      <c r="B14" s="151" t="str">
        <f>IFERROR(VLOOKUP(D14,DB!A:K,11,0),"")</f>
        <v/>
      </c>
      <c r="C14" s="18"/>
      <c r="D14" s="18"/>
      <c r="E14" s="18"/>
      <c r="F14" s="98"/>
      <c r="G14" s="99">
        <f ca="1">IFERROR(NOW()-F14,"-")</f>
        <v>45996.43247939815</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45996.43247939815</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45996.43247939815</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45996.43247939815</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45996.43247939815</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45996.43247939815</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45996.43247939815</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45996.43247939815</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45996.43247939815</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45996.43247939815</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45996.43247939815</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45996.43247939815</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45996.43247939815</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45996.43247939815</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45996.43247939815</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45996.43247939815</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45996.43247939815</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45996.43247939815</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45996.43247939815</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45996.43247939815</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45996.43247939815</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45996.43247939815</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45996.43247939815</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45996.43247939815</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45996.43247939815</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45996.43247939815</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45996.43247939815</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45996.43247939815</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45996.43247939815</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45996.43247939815</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45996.43247939815</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45996.43247939815</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45996.43247939815</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45996.43247939815</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45996.43247939815</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45996.43247939815</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45996.43247939815</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45996.43247939815</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45996.43247939815</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45996.43247939815</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45996.43247939815</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45996.43247939815</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45996.43247939815</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45996.43247939815</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45996.43247939815</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45996.43247939815</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45996.43247939815</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45996.43247939815</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45996.43247939815</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45996.43247939815</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45996.43247939815</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45996.43247939815</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45996.43247939815</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45996.43247939815</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45996.43247939815</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45996.43247939815</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45996.43247939815</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45996.43247939815</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45996.43247939815</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45996.43247939815</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45996.43247939815</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45996.43247939815</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45996.43247939815</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45996.43247939815</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45996.43247939815</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45996.43247939815</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45996.43247939815</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45996.43247939815</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45996.43247939815</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45996.43247939815</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45996.43247939815</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45996.43247939815</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45996.43247939815</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45996.43247939815</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45996.43247939815</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45996.43247939815</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45996.43247939815</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45996.43247939815</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45996.43247939815</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45996.43247939815</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45996.43247939815</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45996.43247939815</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45996.43247939815</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45996.43247939815</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45996.43247939815</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45996.43247939815</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45996.43247939815</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45996.43247939815</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45996.43247939815</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45996.43247939815</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45996.43247939815</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45996.43247939815</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45996.43247939815</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45996.43247939815</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45996.43247939815</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45996.43247939815</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45996.43247939815</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45996.43247939815</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45996.43247939815</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45996.43247939815</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45996.43247939815</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45996.43247939815</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45996.43247939815</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45996.43247939815</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45996.43247939815</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45996.43247939815</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45996.43247939815</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45996.43247939815</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45996.43247939815</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45996.43247939815</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45996.43247939815</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45996.43247939815</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45996.43247939815</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45996.43247939815</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45996.43247939815</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45996.43247939815</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45996.43247939815</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45996.43247939815</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45996.43247939815</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45996.43247939815</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45996.43247939815</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45996.43247939815</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45996.43247939815</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45996.43247939815</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45996.43247939815</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45996.43247939815</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45996.43247939815</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45996.43247939815</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45996.43247939815</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45996.43247939815</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45996.43247939815</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45996.43247939815</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45996.43247939815</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45996.43247939815</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45996.43247939815</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45996.43247939815</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45996.43247939815</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45996.43247939815</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45996.43247939815</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45996.43247939815</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45996.43247939815</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45996.43247939815</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45996.43247939815</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45996.43247939815</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45996.43247939815</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45996.43247939815</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45996.43247939815</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45996.43247939815</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45996.43247939815</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45996.43247939815</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45996.43247939815</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45996.43247939815</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45996.43247939815</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45996.43247939815</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45996.43247939815</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45996.43247939815</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45996.43247939815</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45996.43247939815</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45996.43247939815</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45996.43247939815</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45996.43247939815</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45996.43247939815</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45996.43247939815</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45996.43247939815</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45996.43247939815</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45996.43247939815</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45996.43247939815</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45996.43247939815</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45996.43247939815</v>
      </c>
      <c r="H182" s="98"/>
      <c r="I182" s="151" t="str">
        <f>IFERROR(VLOOKUP(D182,DB!A:F,6,0),"")</f>
        <v/>
      </c>
      <c r="J182" s="151" t="str">
        <f>IFERROR(VLOOKUP(D182,DB!A:G,7,0),"")</f>
        <v/>
      </c>
      <c r="K182" s="19"/>
      <c r="L182" s="151" t="str">
        <f>IFERROR(VLOOKUP(D182,DB!A:I,9,0),"")</f>
        <v/>
      </c>
    </row>
    <row r="183" spans="1:12" ht="31.5" customHeight="1">
      <c r="A183" s="152"/>
      <c r="B183" s="153" t="str">
        <f>IFERROR(VLOOKUP(D183,DB!A:K,11,0),"")</f>
        <v/>
      </c>
      <c r="C183" s="154"/>
      <c r="D183" s="154"/>
      <c r="E183" s="154"/>
      <c r="F183" s="155"/>
      <c r="G183" s="156">
        <f ca="1">IFERROR(NOW()-F183,"-")</f>
        <v>45996.43247939815</v>
      </c>
      <c r="H183" s="155"/>
      <c r="I183" s="153" t="str">
        <f>IFERROR(VLOOKUP(D183,DB!A:F,6,0),"")</f>
        <v/>
      </c>
      <c r="J183" s="153" t="str">
        <f>IFERROR(VLOOKUP(D183,DB!A:G,7,0),"")</f>
        <v/>
      </c>
      <c r="K183" s="157"/>
      <c r="L183" s="153" t="str">
        <f>IFERROR(VLOOKUP(D183,DB!A:I,9,0),"")</f>
        <v/>
      </c>
    </row>
    <row r="184" spans="1:12" ht="31.5" customHeight="1">
      <c r="A184" s="96"/>
      <c r="B184" s="151" t="str">
        <f>IFERROR(VLOOKUP(D184,DB!A:K,11,0),"")</f>
        <v/>
      </c>
      <c r="C184" s="18"/>
      <c r="D184" s="18"/>
      <c r="E184" s="18"/>
      <c r="F184" s="98"/>
      <c r="G184" s="99">
        <f ca="1">IFERROR(NOW()-F184,"-")</f>
        <v>45996.43247939815</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45996.43247939815</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45996.43247939815</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45996.43247939815</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45996.43247939815</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45996.43247939815</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45996.43247939815</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45996.43247939815</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45996.43247939815</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45996.43247939815</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45996.43247939815</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45996.43247939815</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45996.43247939815</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45996.43247939815</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45996.43247939815</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45996.43247939815</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45996.43247939815</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45996.43247939815</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45996.43247939815</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45996.43247939815</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45996.43247939815</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45996.43247939815</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45996.43247939815</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45996.43247939815</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45996.43247939815</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45996.43247939815</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45996.43247939815</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45996.43247939815</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45996.43247939815</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45996.43247939815</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45996.43247939815</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45996.43247939815</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45996.43247939815</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45996.43247939815</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45996.43247939815</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45996.43247939815</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45996.43247939815</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45996.43247939815</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45996.43247939815</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45996.43247939815</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45996.43247939815</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45996.43247939815</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45996.43247939815</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45996.43247939815</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45996.43247939815</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45996.43247939815</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45996.43247939815</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45996.43247939815</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45996.43247939815</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45996.43247939815</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45996.43247939815</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45996.43247939815</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45996.43247939815</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45996.43247939815</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45996.43247939815</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45996.43247939815</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45996.43247939815</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45996.43247939815</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45996.43247939815</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45996.43247939815</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45996.43247939815</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45996.43247939815</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45996.43247939815</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45996.43247939815</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45996.43247939815</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45996.43247939815</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45996.43247939815</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45996.43247939815</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45996.43247939815</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45996.43247939815</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45996.43247939815</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45996.43247939815</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45996.43247939815</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45996.43247939815</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45996.43247939815</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45996.43247939815</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45996.43247939815</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45996.43247939815</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45996.43247939815</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45996.43247939815</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45996.43247939815</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45996.43247939815</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45996.43247939815</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45996.43247939815</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45996.43247939815</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45996.43247939815</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45996.43247939815</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45996.43247939815</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45996.43247939815</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45996.43247939815</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45996.43247939815</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45996.43247939815</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45996.43247939815</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45996.43247939815</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45996.43247939815</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45996.43247939815</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45996.43247939815</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45996.43247939815</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45996.43247939815</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45996.43247939815</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45996.43247939815</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45996.43247939815</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45996.43247939815</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45996.43247939815</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45996.43247939815</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45996.43247939815</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ca="1">IFERROR(NOW()-F290,"-")</f>
        <v>45996.43247939815</v>
      </c>
      <c r="H290" s="98"/>
      <c r="I290" s="151" t="str">
        <f>IFERROR(VLOOKUP(D290,DB!A:F,6,0),"")</f>
        <v/>
      </c>
      <c r="J290" s="151" t="str">
        <f>IFERROR(VLOOKUP(D290,DB!A:G,7,0),"")</f>
        <v/>
      </c>
      <c r="K290" s="19"/>
      <c r="L290" s="151" t="str">
        <f>IFERROR(VLOOKUP(D290,DB!A:I,9,0),"")</f>
        <v/>
      </c>
    </row>
    <row r="291" spans="1:12" ht="31.5" customHeight="1">
      <c r="A291" s="96"/>
      <c r="B291" s="151" t="str">
        <f>IFERROR(VLOOKUP(D291,DB!A:K,11,0),"")</f>
        <v/>
      </c>
      <c r="C291" s="18"/>
      <c r="D291" s="18"/>
      <c r="E291" s="18"/>
      <c r="F291" s="98"/>
      <c r="G291" s="99">
        <f ca="1">IFERROR(NOW()-F291,"-")</f>
        <v>45996.43247939815</v>
      </c>
      <c r="H291" s="98"/>
      <c r="I291" s="151" t="str">
        <f>IFERROR(VLOOKUP(D291,DB!A:F,6,0),"")</f>
        <v/>
      </c>
      <c r="J291" s="151" t="str">
        <f>IFERROR(VLOOKUP(D291,DB!A:G,7,0),"")</f>
        <v/>
      </c>
      <c r="K291" s="19"/>
      <c r="L291" s="151" t="str">
        <f>IFERROR(VLOOKUP(D291,DB!A:I,9,0),"")</f>
        <v/>
      </c>
    </row>
    <row r="292" spans="1:12" ht="31.5" customHeight="1">
      <c r="A292" s="152"/>
      <c r="B292" s="153" t="str">
        <f>IFERROR(VLOOKUP(D292,DB!A:K,11,0),"")</f>
        <v/>
      </c>
      <c r="C292" s="154"/>
      <c r="D292" s="154"/>
      <c r="E292" s="154"/>
      <c r="F292" s="155"/>
      <c r="G292" s="156">
        <f ca="1">IFERROR(NOW()-F292,"-")</f>
        <v>45996.43247939815</v>
      </c>
      <c r="H292" s="155"/>
      <c r="I292" s="153" t="str">
        <f>IFERROR(VLOOKUP(D292,DB!A:F,6,0),"")</f>
        <v/>
      </c>
      <c r="J292" s="153" t="str">
        <f>IFERROR(VLOOKUP(D292,DB!A:G,7,0),"")</f>
        <v/>
      </c>
      <c r="K292" s="157"/>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45996.43247939815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45996.43247939815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45996.43247939815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45996.43247939815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45996.43247939815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45996.43247939815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45996.43247939815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45996.43247939815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45996.43247939815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45996.43247939815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45996.43247939815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45996.43247939815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45996.43247939815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45996.43247939815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45996.43247939815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45996.43247939815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45996.43247939815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45996.43247939815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45996.43247939815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45996.43247939815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45996.43247939815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45996.43247939815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45996.43247939815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45996.43247939815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45996.43247939815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45996.43247939815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45996.43247939815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45996.43247939815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45996.43247939815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45996.43247939815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45996.43247939815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45996.43247939815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45996.43247939815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45996.43247939815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45996.43247939815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45996.43247939815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45996.43247939815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45996.43247939815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45996.43247939815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45996.43247939815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45996.43247939815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45996.43247939815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45996.43247939815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45996.43247939815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45996.43247939815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45996.43247939815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45996.43247939815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45996.43247939815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45996.43247939815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45996.43247939815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45996.43247939815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45996.43247939815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45996.43247939815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45996.43247939815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45996.43247939815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45996.43247939815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45996.43247939815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45996.43247939815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45996.43247939815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45996.43247939815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45996.43247939815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45996.43247939815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45996.43247939815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45996.43247939815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45996.43247939815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45996.43247939815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45996.43247939815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45996.43247939815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45996.43247939815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45996.43247939815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45996.43247939815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45996.43247939815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45996.43247939815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45996.43247939815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45996.43247939815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45996.43247939815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45996.43247939815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45996.43247939815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45996.43247939815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45996.43247939815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45996.43247939815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45996.43247939815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45996.43247939815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45996.43247939815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45996.43247939815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45996.43247939815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45996.43247939815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45996.43247939815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45996.43247939815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45996.43247939815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45996.43247939815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45996.43247939815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45996.43247939815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45996.43247939815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45996.43247939815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45996.43247939815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45996.43247939815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45996.43247939815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45996.43247939815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45996.43247939815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45996.43247939815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45996.43247939815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45996.43247939815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45996.43247939815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45996.43247939815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45996.43247939815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45996.43247939815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45996.43247939815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45996.43247939815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45996.43247939815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45996.43247939815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45996.43247939815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45996.43247939815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45996.43247939815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45996.43247939815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45996.43247939815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45996.43247939815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45996.43247939815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45996.43247939815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45996.43247939815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45996.43247939815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45996.43247939815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45996.43247939815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45996.43247939815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45996.43247939815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45996.43247939815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45996.43247939815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45996.43247939815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45996.43247939815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45996.43247939815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45996.43247939815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45996.43247939815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45996.43247939815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45996.43247939815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45996.43247939815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45996.43247939815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45996.43247939815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45996.43247939815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45996.43247939815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45996.43247939815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45996.43247939815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45996.43247939815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45996.43247939815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45996.43247939815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45996.43247939815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45996.43247939815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45996.43247939815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45996.43247939815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45996.43247939815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45996.43247939815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45996.43247939815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45996.43247939815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45996.43247939815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45996.43247939815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45996.43247939815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45996.43247939815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45996.43247939815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45996.43247939815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45996.43247939815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45996.43247939815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45996.43247939815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45996.43247939815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45996.43247939815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45996.43247939815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45996.43247939815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45996.43247939815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45996.43247939815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45996.43247939815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45996.43247939815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45996.43247939815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45996.43247939815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45996.43247939815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45996.43247939815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45996.43247939815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45996.43247939815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45996.43247939815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45996.43247939815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45996.43247939815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45996.43247939815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45996.43247939815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45996.43247939815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45996.43247939815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45996.43247939815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45996.43247939815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45996.43247939815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45996.43247939815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45996.43247939815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45996.43247939815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45996.43247939815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45996.43247939815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45996.43247939815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45996.43247939815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45996.43247939815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45996.43247939815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45996.43247939815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45996.43247939815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45996.43247939815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45996.43247939815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45996.43247939815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45996.43247939815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45996.43247939815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45996.43247939815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45996.43247939815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45996.43247939815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45996.43247939815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45996.43247939815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45996.43247939815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45996.43247939815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45996.43247939815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45996.43247939815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45996.43247939815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45996.43247939815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45996.43247939815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45996.43247939815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45996.43247939815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45996.43247939815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45996.43247939815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45996.43247939815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45996.43247939815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45996.43247939815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45996.43247939815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45996.43247939815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45996.43247939815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45996.43247939815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45996.43247939815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45996.43247939815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45996.43247939815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45996.43247939815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45996.43247939815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45996.43247939815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45996.43247939815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45996.43247939815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45996.43247939815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45996.43247939815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45996.43247939815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45996.43247939815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45996.43247939815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45996.43247939815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45996.43247939815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45996.43247939815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45996.43247939815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45996.43247939815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45996.43247939815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45996.43247939815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45996.43247939815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45996.43247939815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45996.43247939815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45996.43247939815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45996.43247939815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45996.43247939815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45996.43247939815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45996.43247939815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45996.43247939815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45996.43247939815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45996.43247939815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45996.43247939815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45996.43247939815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45996.43247939815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45996.43247939815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45996.43247939815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45996.43247939815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45996.43247939815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45996.43247939815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45996.43247939815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45996.43247939815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45996.43247939815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45996.43247939815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45996.43247939815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45996.43247939815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45996.43247939815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45996.43247939815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45996.43247939815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45996.43247939815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45996.43247939815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45996.43247939815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45996.43247939815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45996.43247939815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45996.43247939815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45996.43247939815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45996.43247939815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45996.43247939815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45996.43247939815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45996.43247939815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45996.43247939815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45996.43247939815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45996.43247939815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45996.43247939815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45996.43247939815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45996.43247939815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45996.43247939815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45996.43247939815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45996.43247939815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45996.43247939815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45996.43247939815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45996.43247939815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45996.43247939815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45996.43247939815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45996.43247939815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45996.43247939815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45996.43247939815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45996.43247939815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45996.43247939815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45996.43247939815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45996.43247939815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45996.43247939815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45996.43247939815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45996.43247939815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45996.43247939815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45996.43247939815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45996.43247939815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45996.43247939815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45996.43247939815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45996.43247939815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45996.43247939815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45996.43247939815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45996.43247939815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45996.43247939815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45996.43247939815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45996.43247939815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45996.43247939815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45996.43247939815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45996.43247939815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45996.43247939815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45996.43247939815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45996.43247939815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45996.43247939815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45996.43247939815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45996.43247939815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45996.43247939815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45996.43247939815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45996.43247939815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45996.43247939815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45996.43247939815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45996.43247939815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45996.43247939815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45996.43247939815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45996.43247939815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45996.43247939815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45996.43247939815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45996.43247939815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45996.43247939815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45996.43247939815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45996.43247939815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45996.43247939815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45996.43247939815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45996.43247939815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45996.43247939815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45996.43247939815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45996.43247939815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45996.43247939815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45996.43247939815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45996.43247939815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45996.43247939815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45996.43247939815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45996.43247939815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45996.43247939815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45996.43247939815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45996.43247939815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45996.43247939815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45996.43247939815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45996.43247939815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45996.43247939815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45996.43247939815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45996.43247939815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45996.43247939815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45996.43247939815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45996.43247939815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45996.43247939815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45996.43247939815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45996.43247939815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45996.43247939815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45996.43247939815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45996.43247939815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45996.43247939815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45996.43247939815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45996.43247939815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45996.43247939815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45996.43247939815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45996.43247939815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45996.43247939815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45996.43247939815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45996.43247939815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45996.43247939815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45996.43247939815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45996.43247939815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45996.43247939815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45996.43247939815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45996.43247939815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45996.43247939815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45996.43247939815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45996.43247939815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45996.43247939815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45996.43247939815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45996.43247939815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45996.43247939815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45996.43247939815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45996.43247939815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45996.43247939815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45996.43247939815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45996.43247939815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45996.43247939815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45996.43247939815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45996.43247939815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45996.43247939815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45996.43247939815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45996.43247939815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45996.43247939815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45996.43247939815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45996.43247939815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45996.43247939815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45996.43247939815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45996.43247939815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45996.43247939815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45996.43247939815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45996.43247939815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45996.43247939815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45996.43247939815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45996.43247939815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45996.43247939815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45996.43247939815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45996.43247939815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45996.43247939815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45996.43247939815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45996.43247939815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45996.43247939815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45996.43247939815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45996.43247939815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45996.43247939815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45996.43247939815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45996.43247939815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45996.43247939815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45996.43247939815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45996.43247939815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45996.43247939815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45996.43247939815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45996.43247939815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45996.43247939815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45996.43247939815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45996.43247939815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45996.43247939815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45996.43247939815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45996.43247939815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45996.43247939815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45996.43247939815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45996.43247939815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45996.43247939815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45996.43247939815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45996.43247939815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45996.43247939815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45996.43247939815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45996.43247939815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45996.43247939815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45996.43247939815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45996.43247939815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45996.43247939815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45996.43247939815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45996.43247939815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45996.43247939815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45996.43247939815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45996.43247939815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45996.43247939815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45996.43247939815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45996.43247939815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45996.43247939815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45996.43247939815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45996.43247939815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45996.43247939815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45996.43247939815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45996.43247939815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45996.43247939815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45996.43247939815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45996.43247939815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45996.43247939815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45996.43247939815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45996.43247939815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45996.43247939815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45996.43247939815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45996.43247939815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45996.43247939815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45996.43247939815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45996.43247939815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45996.43247939815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45996.43247939815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45996.43247939815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45996.43247939815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45996.43247939815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45996.43247939815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45996.43247939815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45996.43247939815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45996.43247939815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45996.43247939815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45996.43247939815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45996.43247939815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45996.43247939815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45996.43247939815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45996.43247939815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45996.43247939815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45996.43247939815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45996.43247939815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45996.43247939815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45996.43247939815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45996.43247939815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45996.43247939815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45996.43247939815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45996.43247939815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45996.43247939815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45996.43247939815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45996.43247939815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45996.43247939815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45996.43247939815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45996.43247939815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45996.43247939815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45996.43247939815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45996.43247939815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45996.43247939815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45996.43247939815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45996.43247939815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45996.43247939815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45996.43247939815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45996.43247939815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45996.43247939815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45996.43247939815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45996.43247939815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45996.43247939815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45996.43247939815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45996.43247939815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45996.43247939815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45996.43247939815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45996.43247939815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45996.43247939815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45996.43247939815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45996.43247939815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45996.43247939815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45996.43247939815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45996.43247939815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45996.43247939815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45996.43247939815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45996.43247939815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45996.43247939815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45996.43247939815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45996.43247939815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45996.43247939815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45996.43247939815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45996.43247939815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45996.43247939815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45996.43247939815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45996.43247939815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45996.43247939815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45996.43247939815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45996.43247939815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45996.43247939815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45996.43247939815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45996.43247939815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45996.43247939815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45996.43247939815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45996.43247939815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45996.43247939815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45996.43247939815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45996.43247939815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45996.43247939815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45996.43247939815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45996.43247939815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45996.43247939815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45996.43247939815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45996.43247939815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45996.43247939815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45996.43247939815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45996.43247939815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45996.43247939815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45996.43247939815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45996.43247939815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45996.43247939815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45996.43247939815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45996.43247939815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45996.43247939815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45996.43247939815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45996.43247939815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45996.43247939815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45996.43247939815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45996.43247939815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45996.43247939815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45996.43247939815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45996.43247939815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45996.43247939815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45996.43247939815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45996.43247939815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45996.43247939815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45996.43247939815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45996.43247939815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45996.43247939815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45996.43247939815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45996.43247939815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45996.43247939815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45996.43247939815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45996.43247939815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45996.43247939815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45996.43247939815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45996.43247939815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45996.43247939815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45996.43247939815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45996.43247939815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45996.43247939815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45996.43247939815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45996.43247939815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45996.43247939815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45996.43247939815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45996.43247939815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45996.43247939815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45996.43247939815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45996.43247939815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45996.43247939815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45996.43247939815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45996.43247939815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45996.43247939815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45996.43247939815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45996.43247939815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45996.43247939815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45996.43247939815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45996.43247939815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45996.43247939815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45996.43247939815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45996.43247939815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45996.43247939815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45996.43247939815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45996.43247939815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45996.43247939815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45996.43247939815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45996.43247939815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45996.43247939815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45996.43247939815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45996.43247939815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45996.43247939815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45996.43247939815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45996.43247939815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45996.43247939815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45996.43247939815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45996.43247939815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45996.43247939815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45996.43247939815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45996.43247939815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45996.43247939815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45996.43247939815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45996.43247939815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45996.43247939815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45996.43247939815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45996.43247939815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45996.43247939815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45996.43247939815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45996.43247939815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45996.43247939815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45996.43247939815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45996.43247939815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45996.43247939815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45996.43247939815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45996.43247939815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45996.43247939815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45996.43247939815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45996.43247939815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45996.43247939815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45996.43247939815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45996.43247939815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45996.43247939815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45996.43247939815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45996.43247939815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45996.43247939815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45996.43247939815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45996.43247939815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45996.43247939815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45996.43247939815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45996.43247939815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45996.43247939815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45996.43247939815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45996.43247939815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45996.43247939815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45996.43247939815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45996.43247939815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45996.43247939815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45996.43247939815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45996.43247939815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45996.43247939815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45996.43247939815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45996.43247939815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45996.43247939815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45996.43247939815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45996.43247939815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45996.43247939815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45996.43247939815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45996.43247939815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45996.43247939815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45996.43247939815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45996.43247939815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45996.43247939815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45996.43247939815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45996.43247939815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45996.43247939815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45996.43247939815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45996.43247939815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45996.43247939815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45996.43247939815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45996.43247939815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45996.43247939815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45996.43247939815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45996.43247939815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45996.43247939815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45996.43247939815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45996.43247939815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45996.43247939815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45996.43247939815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45996.43247939815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45996.43247939815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45996.43247939815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45996.43247939815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45996.43247939815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45996.43247939815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45996.43247939815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45996.43247939815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45996.43247939815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45996.43247939815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45996.43247939815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45996.43247939815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45996.43247939815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45996.43247939815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45996.43247939815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45996.43247939815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45996.43247939815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45996.43247939815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45996.43247939815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45996.43247939815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45996.43247939815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45996.43247939815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45996.43247939815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45996.43247939815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45996.43247939815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45996.43247939815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45996.43247939815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45996.43247939815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45996.43247939815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45996.43247939815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45996.43247939815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45996.43247939815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45996.43247939815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45996.43247939815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45996.43247939815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45996.43247939815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45996.43247939815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45996.43247939815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45996.43247939815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45996.43247939815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45996.43247939815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45996.43247939815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45996.43247939815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45996.43247939815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45996.43247939815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45996.43247939815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45996.43247939815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45996.43247939815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45996.43247939815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45996.43247939815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45996.43247939815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45996.43247939815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45996.43247939815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45996.43247939815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45996.43247939815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45996.43247939815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45996.43247939815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45996.43247939815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45996.43247939815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45996.43247939815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45996.43247939815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45996.43247939815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45996.43247939815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45996.43247939815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45996.43247939815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45996.43247939815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45996.43247939815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45996.43247939815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45996.43247939815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45996.43247939815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45996.43247939815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45996.43247939815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45996.43247939815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45996.43247939815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45996.43247939815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45996.43247939815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45996.43247939815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45996.43247939815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45996.43247939815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45996.43247939815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45996.43247939815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45996.43247939815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45996.43247939815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45996.43247939815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45996.43247939815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45996.43247939815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45996.43247939815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45996.43247939815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45996.43247939815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45996.43247939815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45996.43247939815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45996.43247939815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45996.43247939815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45996.43247939815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45996.43247939815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45996.43247939815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45996.43247939815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45996.43247939815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45996.43247939815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45996.43247939815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45996.43247939815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45996.43247939815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45996.43247939815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45996.43247939815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45996.43247939815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45996.43247939815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45996.43247939815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45996.43247939815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45996.43247939815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45996.43247939815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45996.43247939815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45996.43247939815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45996.43247939815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45996.43247939815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45996.43247939815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45996.43247939815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45996.43247939815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45996.43247939815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45996.43247939815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45996.43247939815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45996.43247939815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45996.43247939815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45996.43247939815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45996.43247939815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45996.43247939815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45996.43247939815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45996.43247939815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45996.43247939815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45996.43247939815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45996.43247939815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45996.43247939815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45996.43247939815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45996.43247939815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45996.43247939815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45996.43247939815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45996.43247939815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45996.43247939815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45996.43247939815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45996.43247939815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45996.43247939815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45996.43247939815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45996.43247939815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45996.43247939815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45996.43247939815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45996.43247939815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45996.43247939815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45996.43247939815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45996.43247939815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45996.43247939815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45996.43247939815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45996.43247939815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45996.43247939815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45996.43247939815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45996.43247939815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45996.43247939815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45996.43247939815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45996.43247939815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45996.43247939815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45996.43247939815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45996.43247939815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45996.43247939815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45996.43247939815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45996.43247939815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45996.43247939815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45996.43247939815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45996.43247939815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45996.43247939815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45996.43247939815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45996.43247939815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45996.43247939815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45996.43247939815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45996.43247939815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45996.43247939815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45996.43247939815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45996.43247939815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45996.43247939815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45996.43247939815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45996.43247939815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45996.43247939815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45996.43247939815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45996.43247939815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45996.43247939815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45996.43247939815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45996.43247939815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45996.43247939815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45996.43247939815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45996.43247939815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45996.43247939815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45996.43247939815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45996.43247939815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45996.43247939815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45996.43247939815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45996.43247939815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45996.43247939815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45996.43247939815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45996.43247939815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45996.43247939815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45996.43247939815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45996.43247939815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45996.43247939815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45996.43247939815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45996.43247939815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45996.43247939815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45996.43247939815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45996.43247939815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45996.43247939815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45996.43247939815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45996.43247939815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45996.43247939815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45996.43247939815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45996.43247939815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45996.43247939815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45996.43247939815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45996.43247939815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45996.43247939815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292.95176180555427</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1</v>
      </c>
      <c r="D3" s="87" t="s">
        <v>36823</v>
      </c>
      <c r="E3" s="90" t="s">
        <v>39106</v>
      </c>
      <c r="F3" s="91">
        <v>45996.387499999997</v>
      </c>
      <c r="G3" s="92">
        <f t="shared" ref="G3:G15" ca="1" si="0">IFERROR(NOW()-F3,"")</f>
        <v>4.497939815337304E-2</v>
      </c>
      <c r="H3" s="91">
        <v>45996.381921296299</v>
      </c>
      <c r="I3" s="108" t="str">
        <f>IFERROR(VLOOKUP(D3,DB!A:F,6,0),"")</f>
        <v>Generator-SG</v>
      </c>
      <c r="J3" s="108" t="str">
        <f>IFERROR(VLOOKUP(D3,DB!A:G,7,0),"")</f>
        <v>Vandalized</v>
      </c>
      <c r="K3" s="93" t="s">
        <v>39124</v>
      </c>
      <c r="L3" s="87" t="str">
        <f>IFERROR(VLOOKUP(D3,DB!A:I,9,0),"")</f>
        <v>Latis</v>
      </c>
    </row>
    <row r="4" spans="1:16" ht="15" customHeight="1">
      <c r="A4" s="108"/>
      <c r="B4" s="108" t="str">
        <f>IFERROR(VLOOKUP(D4,DB!A:K,11,0),"")</f>
        <v/>
      </c>
      <c r="C4" s="89"/>
      <c r="D4" s="87"/>
      <c r="E4" s="90"/>
      <c r="F4" s="91"/>
      <c r="G4" s="92">
        <f t="shared" ca="1" si="0"/>
        <v>45996.43247939815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45996.43247939815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45996.43247939815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45996.43247939815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45996.43247939815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45996.43247939815</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45996.43247939815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45996.43247939815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45996.43247939815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45996.43247939815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45996.43247939815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45996.43247939815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45996.43247939815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45996.43247939815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45996.43247939815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45996.43247939815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45996.43247939815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45996.43247939815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45996.43247939815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45996.43247939815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45996.43247939815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45996.43247939815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45996.43247939815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45996.43247939815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45996.43247939815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45996.43247939815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45996.43247939815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45996.43247939815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45996.43247939815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45996.43247939815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45996.43247939815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45996.43247939815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45996.43247939815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45996.43247939815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45996.43247939815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45996.43247939815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45996.43247939815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45996.43247939815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45996.43247939815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45996.43247939815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45996.43247939815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45996.43247939815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45996.43247939815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45996.43247939815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45996.43247939815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45996.43247939815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45996.43247939815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45996.43247939815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45996.43247939815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45996.43247939815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45996.43247939815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45996.43247939815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45996.43247939815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45996.43247939815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45996.43247939815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45996.43247939815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45996.43247939815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45996.43247939815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45996.43247939815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45996.43247939815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45996.43247939815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45996.43247939815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45996.43247939815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45996.43247939815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45996.43247939815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45996.43247939815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45996.43247939815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45996.43247939815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45996.43247939815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45996.43247939815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45996.43247939815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45996.43247939815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45996.43247939815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45996.43247939815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45996.43247939815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45996.43247939815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45996.43247939815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45996.43247939815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45996.43247939815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45996.43247939815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45996.43247939815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45996.43247939815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45996.43247939815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45996.43247939815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45996.43247939815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45996.43247939815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45996.43247939815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45996.43247939815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45996.43247939815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45996.43247939815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45996.43247939815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45996.43247939815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45996.43247939815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45996.43247939815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45996.43247939815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45996.43247939815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45996.43247939815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45996.43247939815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45996.43247939815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45996.43247939815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45996.43247939815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45996.43247939815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45996.43247939815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45996.43247939815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45996.43247939815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45996.43247939815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45996.43247939815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45996.43247939815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45996.43247939815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45996.43247939815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45996.43247939815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45996.43247939815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45996.43247939815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45996.43247939815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45996.43247939815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45996.43247939815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45996.43247939815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45996.43247939815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45996.43247939815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45996.43247939815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45996.43247939815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45996.43247939815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45996.43247939815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45996.43247939815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45996.43247939815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45996.43247939815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45996.43247939815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45996.43247939815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45996.43247939815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45996.43247939815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45996.43247939815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45996.43247939815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45996.43247939815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45996.43247939815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45996.43247939815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45996.43247939815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45996.43247939815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45996.43247939815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45996.43247939815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45996.43247939815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45996.43247939815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45996.43247939815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45996.43247939815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45996.43247939815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45996.43247939815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45996.43247939815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45996.43247939815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45996.43247939815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45996.43247939815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45996.43247939815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45996.43247939815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45996.43247939815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45996.43247939815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45996.43247939815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45996.43247939815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45996.43247939815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45996.43247939815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45996.43247939815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45996.43247939815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45996.43247939815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45996.43247939815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45996.43247939815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45996.43247939815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45996.43247939815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45996.43247939815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45996.43247939815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45996.43247939815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45996.43247939815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45996.43247939815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45996.43247939815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45996.43247939815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45996.43247939815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45996.43247939815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45996.43247939815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45996.43247939815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45996.43247939815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45996.43247939815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45996.43247939815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45996.43247939815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45996.43247939815</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45996.43247939815</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45996.43247939815</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45996.43247939815</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45996.43247939815</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45996.43247939815</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45996.43247939815</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K9" sqref="K9"/>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104.60041921296215</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70.243602083333826</v>
      </c>
      <c r="H3" s="38">
        <v>45926.158159722225</v>
      </c>
      <c r="I3" s="37" t="str">
        <f>IFERROR(VLOOKUP(D3,DB!A:F,6,0),"")</f>
        <v>SCECO</v>
      </c>
      <c r="J3" s="37" t="str">
        <f>IFERROR(VLOOKUP(D3,DB!A:G,7,0),"")</f>
        <v>Good</v>
      </c>
      <c r="K3" s="37" t="s">
        <v>39128</v>
      </c>
      <c r="L3" s="37" t="str">
        <f>IFERROR(VLOOKUP(D3,DB!A:I,9,0),"")</f>
        <v>Latis</v>
      </c>
      <c r="M3" s="100"/>
    </row>
    <row r="4" spans="1:13" s="39" customFormat="1" ht="39.75" customHeight="1">
      <c r="A4" s="104" t="s">
        <v>39129</v>
      </c>
      <c r="B4" s="104" t="str">
        <f>IFERROR(VLOOKUP(D4,DB!A:K,11,0),"")</f>
        <v>R5</v>
      </c>
      <c r="C4" s="104">
        <v>1</v>
      </c>
      <c r="D4" s="104" t="s">
        <v>34832</v>
      </c>
      <c r="E4" s="104" t="s">
        <v>39109</v>
      </c>
      <c r="F4" s="105">
        <v>45948.661111111112</v>
      </c>
      <c r="G4" s="106">
        <f t="shared" ref="G4" ca="1" si="1">IFERROR(NOW()-F4,"")</f>
        <v>47.771368287038058</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15.059180787036894</v>
      </c>
      <c r="H5" s="133">
        <v>45981.360798611109</v>
      </c>
      <c r="I5" s="104" t="str">
        <f>IFERROR(VLOOKUP(D5,DB!A:F,6,0),"")</f>
        <v>SCECO</v>
      </c>
      <c r="J5" s="104" t="str">
        <f>IFERROR(VLOOKUP(D5,DB!A:G,7,0),"")</f>
        <v>Dead</v>
      </c>
      <c r="K5" s="104" t="s">
        <v>39132</v>
      </c>
      <c r="L5" s="104" t="str">
        <f>IFERROR(VLOOKUP(D5,DB!A:I,9,0),"")</f>
        <v>Latis</v>
      </c>
    </row>
    <row r="6" spans="1:13">
      <c r="A6" s="37"/>
      <c r="B6" s="37" t="str">
        <f>IFERROR(VLOOKUP(D6,DB!A:K,11,0),"")</f>
        <v/>
      </c>
      <c r="C6" s="37"/>
      <c r="D6"/>
      <c r="E6" s="37"/>
      <c r="F6" s="38"/>
      <c r="G6" s="132">
        <f t="shared" ref="G6:G26" ca="1" si="2">IFERROR(NOW()-F6,"")</f>
        <v>45996.43247939815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45996.43247939815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45996.43247939815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45996.43247939815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45996.43247939815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45996.43247939815</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45996.43247939815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45996.43247939815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45996.43247939815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45996.43247939815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45996.43247939815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45996.43247939815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45996.43247939815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45996.43247939815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45996.43247939815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45996.43247939815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45996.43247939815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45996.43247939815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45996.43247939815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45996.43247939815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45996.43247939815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45996.43247939815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45996.43247939815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45996.43247939815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45996.43247939815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45996.43247939815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45996.43247939815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45996.43247939815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45996.43247939815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45996.43247939815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45996.43247939815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45996.43247939815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45996.43247939815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45996.43247939815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45996.43247939815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45996.43247939815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45996.43247939815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45996.43247939815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45996.43247939815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45996.43247939815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45996.43247939815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45996.43247939815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45996.43247939815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45996.43247939815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45996.43247939815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45996.43247939815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45996.43247939815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45996.43247939815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45996.43247939815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45996.43247939815</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45996.43247939815</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45996.43247939815</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45996.43247939815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45996.43247939815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45996.43247939815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45996.43247939815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45996.43247939815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45996.43247939815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45996.43247939815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45996.43247939815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45996.43247939815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45996.43247939815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45996.43247939815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45996.43247939815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45996.43247939815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45996.43247939815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45996.43247939815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45996.43247939815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45996.43247939815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45996.43247939815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45996.43247939815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45996.43247939815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45996.43247939815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45996.43247939815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45996.43247939815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45996.43247939815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45996.43247939815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45996.43247939815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45996.43247939815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45996.43247939815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45996.43247939815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45996.43247939815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45996.43247939815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45996.43247939815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45996.43247939815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45996.43247939815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45996.43247939815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45996.43247939815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45996.43247939815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45996.43247939815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45996.43247939815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45996.43247939815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45996.43247939815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45996.43247939815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45996.43247939815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45996.43247939815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45996.43247939815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45996.43247939815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45996.43247939815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45996.43247939815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45996.43247939815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45996.43247939815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45996.43247939815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45996.43247939815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45996.43247939815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45996.43247939815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45996.43247939815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45996.43247939815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45996.43247939815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45996.43247939815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45996.43247939815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45996.43247939815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45996.43247939815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45996.43247939815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45996.43247939815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45996.43247939815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45996.43247939815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45996.43247939815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45996.43247939815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45996.43247939815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45996.43247939815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45996.43247939815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45996.43247939815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45996.43247939815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45996.43247939815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45996.43247939815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45996.43247939815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45996.43247939815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45996.43247939815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45996.43247939815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45996.43247939815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45996.43247939815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45996.43247939815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45996.43247939815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45996.43247939815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45996.43247939815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45996.43247939815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45996.43247939815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45996.43247939815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45996.43247939815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45996.43247939815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45996.43247939815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45996.43247939815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45996.43247939815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45996.43247939815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45996.43247939815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45996.43247939815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45996.43247939815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45996.43247939815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45996.43247939815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45996.43247939815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45996.43247939815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45996.43247939815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45996.43247939815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45996.43247939815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45996.43247939815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45996.43247939815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45996.43247939815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45996.43247939815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45996.43247939815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45996.43247939815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45996.43247939815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45996.43247939815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45996.43247939815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45996.43247939815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45996.43247939815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45996.43247939815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45996.43247939815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45996.43247939815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45996.43247939815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45996.43247939815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45996.43247939815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45996.43247939815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45996.43247939815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45996.43247939815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45996.43247939815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45996.43247939815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45996.43247939815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45996.43247939815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45996.43247939815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45996.43247939815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45996.43247939815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45996.43247939815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45996.43247939815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45996.43247939815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45996.43247939815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45996.43247939815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45996.43247939815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45996.43247939815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45996.43247939815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45996.43247939815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45996.43247939815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45996.43247939815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45996.43247939815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45996.43247939815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45996.43247939815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45996.43247939815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45996.43247939815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45996.43247939815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45996.43247939815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45996.43247939815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45996.43247939815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45996.43247939815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45996.43247939815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45996.43247939815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45996.43247939815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45996.43247939815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45996.43247939815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45996.43247939815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45996.43247939815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45996.43247939815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45996.43247939815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45996.43247939815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45996.43247939815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45996.43247939815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45996.43247939815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45996.43247939815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45996.43247939815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45996.43247939815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45996.43247939815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45996.43247939815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45996.43247939815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45996.43247939815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45996.43247939815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45996.43247939815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45996.43247939815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45996.43247939815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45996.43247939815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45996.43247939815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45996.43247939815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45996.43247939815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45996.43247939815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45996.43247939815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45996.43247939815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45996.43247939815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45996.43247939815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45996.43247939815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45996.43247939815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45996.43247939815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45996.43247939815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45996.43247939815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45996.43247939815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45996.43247939815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45996.43247939815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45996.43247939815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45996.43247939815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45996.43247939815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45996.43247939815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45996.43247939815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45996.43247939815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45996.43247939815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45996.43247939815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45996.43247939815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45996.43247939815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45996.43247939815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45996.43247939815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45996.43247939815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45996.43247939815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45996.43247939815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45996.43247939815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45996.43247939815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45996.43247939815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45996.43247939815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45996.43247939815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45996.43247939815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45996.43247939815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45996.43247939815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45996.43247939815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45996.43247939815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45996.43247939815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45996.43247939815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45996.43247939815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45996.43247939815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45996.43247939815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45996.43247939815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45996.43247939815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45996.43247939815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45996.43247939815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45996.43247939815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45996.43247939815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45996.43247939815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45996.43247939815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45996.43247939815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45996.43247939815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45996.43247939815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45996.43247939815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45996.43247939815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45996.43247939815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45996.43247939815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45996.43247939815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45996.43247939815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45996.43247939815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45996.43247939815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45996.43247939815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45996.43247939815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45996.43247939815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45996.43247939815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45996.43247939815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45996.43247939815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45996.43247939815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45996.43247939815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45996.43247939815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45996.43247939815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45996.43247939815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45996.43247939815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45996.43247939815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45996.43247939815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45996.43247939815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45996.43247939815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45996.43247939815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45996.43247939815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45996.43247939815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45996.43247939815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45996.43247939815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45996.43247939815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45996.43247939815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45996.43247939815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45996.43247939815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45996.43247939815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45996.43247939815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45996.43247939815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45996.43247939815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45996.43247939815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45996.43247939815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45996.43247939815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45996.43247939815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45996.43247939815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45996.43247939815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45996.43247939815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45996.43247939815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45996.43247939815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45996.43247939815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45996.43247939815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45996.43247939815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45996.43247939815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45996.43247939815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45996.43247939815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45996.43247939815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45996.43247939815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45996.43247939815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45996.43247939815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45996.43247939815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45996.43247939815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45996.43247939815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45996.43247939815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45996.43247939815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45996.43247939815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45996.43247939815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45996.43247939815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45996.43247939815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45996.43247939815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45996.43247939815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45996.43247939815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45996.43247939815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45996.43247939815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45996.43247939815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45996.43247939815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45996.43247939815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45996.43247939815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45996.43247939815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45996.43247939815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45996.43247939815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45996.43247939815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45996.43247939815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45996.43247939815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45996.43247939815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45996.43247939815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45996.43247939815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45996.43247939815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45996.43247939815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45996.43247939815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45996.43247939815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45996.43247939815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45996.43247939815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45996.43247939815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45996.43247939815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45996.43247939815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45996.43247939815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45996.43247939815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45996.43247939815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45996.43247939815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45996.43247939815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45996.43247939815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45996.43247939815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45996.43247939815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45996.43247939815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45996.43247939815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45996.43247939815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45996.43247939815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45996.43247939815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45996.43247939815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45996.43247939815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45996.43247939815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45996.43247939815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45996.43247939815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45996.43247939815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45996.43247939815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45996.43247939815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45996.43247939815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45996.43247939815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45996.43247939815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45996.43247939815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45996.43247939815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45996.43247939815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45996.43247939815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45996.43247939815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45996.43247939815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45996.43247939815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45996.43247939815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45996.43247939815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45996.43247939815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45996.43247939815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45996.43247939815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45996.43247939815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45996.43247939815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45996.43247939815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45996.43247939815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45996.43247939815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45996.43247939815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45996.43247939815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45996.43247939815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45996.43247939815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45996.43247939815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45996.43247939815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45996.43247939815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45996.43247939815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45996.43247939815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45996.43247939815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45996.43247939815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45996.43247939815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45996.43247939815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45996.43247939815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45996.43247939815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45996.43247939815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45996.43247939815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45996.43247939815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45996.43247939815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45996.43247939815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45996.43247939815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45996.43247939815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45996.43247939815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45996.43247939815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45996.43247939815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45996.43247939815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45996.43247939815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45996.43247939815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45996.43247939815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45996.43247939815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45996.43247939815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45996.43247939815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45996.43247939815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45996.43247939815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45996.43247939815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45996.43247939815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45996.43247939815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45996.43247939815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45996.43247939815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45996.43247939815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45996.43247939815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45996.43247939815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45996.43247939815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45996.43247939815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45996.43247939815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45996.43247939815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45996.43247939815</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45996.43247939815</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45996.43247939815</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45996.43247939815</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45996.43247939815</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45996.43247939815</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45996.43247939815</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45996.43247939815</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45996.43247939815</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45996.43247939815</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2025-12-05T07:24:47Z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