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86" documentId="120_S{2AC9BD13-BADA-5192-A53E-5A8FF88502F6}" xr6:coauthVersionLast="47" xr6:coauthVersionMax="47" xr10:uidLastSave="{635F9314-B49C-4827-AC7B-67C6C1435C7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<sst xmlns="http://schemas.openxmlformats.org/spreadsheetml/2006/main" count="181533" uniqueCount="39142">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</sst>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5" totalsRowShown="0" headerRowDxfId="46" dataDxfId="45" headerRowBorderDxfId="43" tableBorderDxfId="44" totalsRowBorderDxfId="42">
  <autoFilter ref="A1:L1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335.42468750000262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45998.373113425929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45998.373113425929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45998.373113425929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45998.373113425929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45998.373113425929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45998.373113425929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45998.373113425929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45998.373113425929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45998.373113425929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45998.373113425929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45998.373113425929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45998.373113425929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45998.373113425929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45998.373113425929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45998.373113425929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45998.373113425929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45998.373113425929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45998.373113425929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45998.373113425929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45998.373113425929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45998.373113425929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45998.373113425929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45998.373113425929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45998.373113425929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45998.373113425929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45998.373113425929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45998.373113425929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45998.373113425929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45998.373113425929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45998.373113425929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45998.373113425929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45998.373113425929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45998.373113425929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45998.373113425929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45998.373113425929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45998.373113425929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45998.373113425929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45998.373113425929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45998.373113425929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45998.373113425929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45998.373113425929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45998.373113425929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45998.373113425929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45998.373113425929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45998.373113425929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45998.373113425929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45998.373113425929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45998.373113425929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45998.373113425929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45998.373113425929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45998.373113425929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45998.373113425929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45998.373113425929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45998.373113425929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45998.373113425929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45998.373113425929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45998.373113425929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45998.373113425929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45998.373113425929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45998.373113425929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45998.373113425929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45998.373113425929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45998.373113425929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45998.373113425929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45998.373113425929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45998.373113425929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45998.373113425929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45998.373113425929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45998.373113425929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45998.373113425929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45998.373113425929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45998.373113425929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45998.373113425929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45998.373113425929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45998.373113425929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45998.373113425929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45998.373113425929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45998.373113425929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45998.373113425929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45998.373113425929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45998.373113425929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45998.373113425929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45998.373113425929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45998.373113425929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45998.373113425929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45998.373113425929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45998.373113425929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45998.373113425929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45998.373113425929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45998.373113425929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45998.373113425929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45998.373113425929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45998.373113425929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45998.373113425929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45998.373113425929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45998.373113425929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45998.373113425929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45998.373113425929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45998.373113425929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45998.373113425929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45998.373113425929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45998.373113425929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45998.373113425929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45998.373113425929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45998.373113425929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45998.373113425929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45998.373113425929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45998.373113425929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45998.373113425929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45998.373113425929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45998.373113425929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45998.373113425929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45998.373113425929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45998.373113425929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45998.373113425929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45998.373113425929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45998.373113425929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45998.373113425929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45998.373113425929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45998.373113425929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45998.373113425929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45998.373113425929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45998.373113425929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45998.373113425929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45998.373113425929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45998.373113425929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45998.373113425929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45998.373113425929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45998.373113425929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45998.373113425929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45998.373113425929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45998.373113425929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45998.373113425929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45998.373113425929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45998.373113425929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45998.373113425929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45998.373113425929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45998.373113425929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45998.373113425929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45998.373113425929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45998.373113425929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45998.373113425929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45998.373113425929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45998.373113425929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45998.373113425929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45998.373113425929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45998.373113425929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45998.373113425929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45998.373113425929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45998.373113425929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45998.373113425929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45998.373113425929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45998.373113425929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45998.373113425929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45998.373113425929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45998.373113425929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45998.373113425929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45998.373113425929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45998.373113425929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45998.373113425929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45998.373113425929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45998.373113425929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45998.373113425929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45998.373113425929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45998.373113425929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45998.373113425929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45998.373113425929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45998.373113425929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45998.373113425929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45998.373113425929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45998.373113425929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45998.373113425929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45998.373113425929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45998.373113425929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45998.373113425929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45998.373113425929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45998.373113425929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45998.373113425929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45998.373113425929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45998.373113425929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45998.373113425929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45998.373113425929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45998.373113425929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45998.373113425929</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3773DA1E-FBDD-490F-A05E-D3713F9EFF2C}"/>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173.37327581018326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13.985694791663263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1.0177314814864076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3.5081018519122154E-2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45998.373113425929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45998.373113425929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45998.373113425929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45998.373113425929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45998.373113425929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45998.373113425929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45998.373113425929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45998.373113425929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45998.373113425929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45998.373113425929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45998.373113425929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45998.373113425929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45998.373113425929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45998.373113425929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45998.373113425929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45998.373113425929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45998.373113425929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45998.373113425929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45998.373113425929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45998.373113425929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45998.373113425929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45998.373113425929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45998.373113425929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45998.373113425929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45998.373113425929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45998.373113425929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45998.373113425929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45998.373113425929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45998.373113425929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45998.373113425929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45998.373113425929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45998.373113425929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45998.373113425929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45998.373113425929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45998.373113425929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45998.373113425929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45998.373113425929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45998.373113425929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45998.373113425929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45998.373113425929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45998.373113425929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45998.373113425929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45998.373113425929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45998.373113425929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45998.373113425929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45998.373113425929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45998.373113425929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45998.373113425929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45998.373113425929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45998.373113425929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45998.373113425929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45998.373113425929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45998.373113425929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45998.373113425929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45998.373113425929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45998.373113425929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45998.373113425929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45998.373113425929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45998.373113425929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45998.373113425929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45998.373113425929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45998.373113425929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45998.373113425929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45998.373113425929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45998.373113425929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45998.373113425929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45998.373113425929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45998.373113425929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45998.373113425929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45998.373113425929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45998.373113425929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45998.373113425929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45998.373113425929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45998.373113425929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45998.373113425929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45998.373113425929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45998.373113425929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45998.373113425929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45998.373113425929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45998.373113425929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45998.373113425929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45998.373113425929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45998.373113425929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45998.373113425929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45998.373113425929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45998.373113425929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45998.373113425929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45998.373113425929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45998.373113425929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45998.373113425929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45998.373113425929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45998.373113425929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45998.373113425929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45998.373113425929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45998.373113425929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45998.373113425929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45998.373113425929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45998.373113425929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45998.373113425929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45998.373113425929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45998.373113425929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45998.373113425929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45998.373113425929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45998.373113425929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45998.373113425929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45998.373113425929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45998.373113425929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45998.373113425929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45998.373113425929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45998.373113425929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45998.373113425929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45998.373113425929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45998.373113425929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45998.373113425929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45998.373113425929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45998.373113425929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45998.373113425929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45998.373113425929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45998.373113425929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45998.373113425929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45998.373113425929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45998.373113425929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45998.373113425929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45998.373113425929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45998.373113425929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45998.373113425929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45998.373113425929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45998.373113425929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45998.373113425929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45998.373113425929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45998.373113425929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45998.373113425929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45998.373113425929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45998.373113425929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45998.373113425929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45998.373113425929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45998.373113425929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45998.373113425929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45998.373113425929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45998.373113425929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45998.373113425929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45998.373113425929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45998.373113425929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45998.373113425929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45998.373113425929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45998.373113425929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45998.373113425929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45998.373113425929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45998.373113425929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45998.373113425929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45998.373113425929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45998.373113425929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45998.373113425929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45998.373113425929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45998.373113425929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45998.373113425929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45998.373113425929</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45998.373113425929</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45998.373113425929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45998.373113425929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45998.373113425929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45998.373113425929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45998.373113425929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45998.373113425929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45998.373113425929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45998.373113425929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45998.373113425929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45998.373113425929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45998.373113425929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45998.373113425929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45998.373113425929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45998.373113425929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45998.373113425929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45998.373113425929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45998.373113425929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45998.373113425929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45998.373113425929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45998.373113425929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45998.373113425929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45998.373113425929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45998.373113425929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45998.373113425929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45998.373113425929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45998.373113425929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45998.373113425929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45998.373113425929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45998.373113425929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45998.373113425929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45998.373113425929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45998.373113425929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45998.373113425929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45998.373113425929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45998.373113425929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45998.373113425929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45998.373113425929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45998.373113425929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45998.373113425929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45998.373113425929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45998.373113425929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45998.373113425929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45998.373113425929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45998.373113425929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45998.373113425929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45998.373113425929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45998.373113425929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45998.373113425929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45998.373113425929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45998.373113425929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45998.373113425929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45998.373113425929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45998.373113425929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45998.373113425929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45998.373113425929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45998.373113425929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45998.373113425929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45998.373113425929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45998.373113425929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45998.373113425929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45998.373113425929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45998.373113425929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45998.373113425929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45998.373113425929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45998.373113425929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45998.373113425929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45998.373113425929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45998.373113425929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45998.373113425929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45998.373113425929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45998.373113425929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45998.373113425929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45998.373113425929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45998.373113425929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45998.373113425929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45998.373113425929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45998.373113425929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45998.373113425929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45998.373113425929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45998.373113425929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45998.373113425929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45998.373113425929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45998.373113425929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45998.373113425929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45998.373113425929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45998.373113425929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45998.373113425929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45998.373113425929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45998.373113425929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45998.373113425929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45998.373113425929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45998.373113425929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45998.373113425929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45998.373113425929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45998.373113425929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45998.373113425929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45998.373113425929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45998.373113425929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45998.373113425929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45998.373113425929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45998.373113425929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45998.373113425929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45998.373113425929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45998.373113425929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45998.373113425929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45998.373113425929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45998.373113425929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45998.373113425929</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45998.373113425929</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45998.373113773145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45998.373113773145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45998.373113773145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45998.373113773145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45998.373113773145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45998.373113773145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45998.373113773145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45998.373113773145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45998.373113773145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45998.373113773145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45998.373113773145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45998.373113773145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45998.373113773145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45998.373113773145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45998.373113773145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45998.373113773145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45998.373113773145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45998.373113773145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45998.373113773145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45998.373113773145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45998.373113773145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45998.373113773145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45998.373113773145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45998.373113773145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45998.373113773145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45998.373113773145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45998.373113773145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45998.373113773145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45998.373113773145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45998.373113773145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45998.373113773145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45998.373113773145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45998.373113773145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45998.373113773145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45998.373113773145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45998.373113773145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45998.373113773145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45998.373113773145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45998.373113773145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45998.373113773145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45998.373113773145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45998.373113773145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45998.373113773145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45998.373113773145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45998.373113773145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45998.373113773145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45998.373113773145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45998.373113773145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45998.373113773145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45998.373113773145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45998.373113773145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45998.373113773145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45998.373113773145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45998.373113773145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45998.373113773145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45998.373113773145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45998.373113773145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45998.373113773145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45998.373113773145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45998.373113773145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45998.373113773145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45998.373113773145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45998.373113773145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45998.373113773145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45998.373113773145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45998.373113773145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45998.373113773145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45998.373113773145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45998.373113773145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45998.373113773145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45998.373113773145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45998.373113773145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45998.373113773145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45998.373113773145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45998.373113773145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45998.373113773145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45998.373113773145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45998.373113773145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45998.373113773145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45998.373113773145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45998.373113773145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45998.373113773145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45998.373113773145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45998.373113773145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45998.373113773145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45998.373113773145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45998.373113773145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45998.373113773145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45998.373113773145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45998.373113773145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45998.373113773145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45998.373113773145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45998.373113773145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45998.373113773145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45998.373113773145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45998.373113773145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45998.373113773145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45998.373113773145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45998.373113773145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45998.373113773145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45998.373113773145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45998.373113773145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45998.373113773145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45998.373113773145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45998.373113773145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45998.373113773145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45998.373113773145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45998.373113773145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45998.373113773145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45998.373113773145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45998.373113773145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45998.373113773145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45998.373113773145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45998.373113773145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45998.373113773145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45998.373113773145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45998.373113773145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45998.373113773145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45998.373113773145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45998.373113773145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45998.373113773145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45998.373113773145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45998.373113773145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45998.373113773145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45998.373113773145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45998.373113773145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45998.373113773145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45998.373113773145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45998.373113773145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45998.373113773145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45998.373113773145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45998.373113773145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45998.373113773145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45998.373113773145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45998.373113773145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45998.373113773145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45998.373113773145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45998.373113773145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45998.373113773145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45998.373113773145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45998.373113773145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45998.373113773145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45998.373113773145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45998.373113773145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45998.373113773145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45998.373113773145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45998.373113773145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45998.373113773145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45998.373113773145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45998.373113773145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45998.373113773145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45998.373113773145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45998.373113773145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45998.373113773145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45998.373113773145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45998.373113773145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45998.373113773145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45998.373113773145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45998.373113773145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45998.373113773145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45998.373113773145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45998.373113773145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45998.373113773145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45998.373113773145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45998.373113773145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45998.373113773145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45998.373113773145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45998.373113773145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45998.373113773145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45998.373113773145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45998.373113773145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45998.373113773145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45998.373113773145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45998.373113773145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45998.373113773145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45998.373113773145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45998.373113773145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45998.373113773145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45998.373113773145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45998.373113773145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45998.373113773145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45998.373113773145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45998.373113773145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45998.373113773145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45998.373113773145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45998.373113773145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45998.373113773145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45998.373113773145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45998.373113773145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45998.373113773145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45998.373113773145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45998.373113773145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45998.373113773145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45998.373113773145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45998.373113773145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45998.373113773145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45998.373113773145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45998.373113773145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45998.373113773145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45998.373113773145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45998.373113773145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45998.373113773145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45998.373113773145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45998.373113773145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45998.373113773145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45998.373113773145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45998.373113773145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45998.373113773145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45998.373113773145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45998.373113773145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45998.373113773145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45998.373113773145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45998.373113773145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45998.373113773145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45998.373113773145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45998.373113773145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45998.373113773145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45998.373113773145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45998.373113773145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45998.373113773145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45998.373113773145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45998.373113773145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45998.373113773145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45998.373113773145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45998.373113773145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45998.373113773145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45998.373113773145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45998.373113773145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45998.373113773145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45998.373113773145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45998.373113773145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45998.373113773145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45998.373113773145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45998.373113773145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45998.373113773145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45998.373113773145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45998.373113773145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45998.373113773145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45998.373113773145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45998.373113773145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45998.373113773145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45998.373113773145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45998.373113773145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45998.373113773145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45998.373113773145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45998.373113773145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45998.373113773145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45998.373113773145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45998.373113773145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45998.373113773145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45998.373113773145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45998.373113773145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45998.373113773145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45998.373113773145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45998.373113773145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45998.373113773145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45998.373113773145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45998.373113773145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45998.373113773145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45998.373113773145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45998.373113773145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45998.373113773145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45998.373113773145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45998.373113773145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45998.373113773145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45998.373113773145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45998.373113773145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45998.373113773145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45998.373113773145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45998.373113773145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45998.373113773145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45998.373113773145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45998.373113773145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45998.373113773145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45998.373113773145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45998.373113773145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45998.373113773145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45998.373113773145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45998.373113773145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45998.373113773145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45998.373113773145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45998.373113773145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45998.373113773145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45998.373113773145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45998.373113773145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45998.373113773145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45998.373113773145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45998.373113773145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45998.373113773145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45998.373113773145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45998.373113773145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45998.373113773145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45998.373113773145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45998.373113773145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45998.373113773145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45998.373113773145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45998.373113773145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45998.373113773145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45998.373113773145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45998.373113773145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45998.373113773145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45998.373113773145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45998.373113773145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45998.373113773145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45998.373113773145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45998.373113773145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45998.373113773145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45998.373113773145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45998.373113773145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45998.373113773145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45998.373113773145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45998.373113773145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45998.373113773145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45998.373113773145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45998.373113773145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45998.373113773145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45998.373113773145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45998.373113773145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45998.373113773145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45998.373113773145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45998.373113773145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45998.373113773145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45998.373113773145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45998.373113773145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45998.373113773145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45998.373113773145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45998.373113773145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45998.373113773145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45998.373113773145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45998.373113773145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45998.373113773145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45998.373113773145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45998.373113773145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45998.373113773145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45998.373113773145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45998.373113773145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45998.373113773145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45998.373113773145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45998.373113773145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45998.373113773145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45998.373113773145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45998.373113773145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45998.373113773145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45998.373113773145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45998.373113773145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45998.373113773145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45998.373113773145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45998.373113773145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45998.373113773145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45998.373113773145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45998.373113773145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45998.373113773145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45998.373113773145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45998.373113773145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45998.373113773145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45998.373113773145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45998.373113773145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45998.373113773145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45998.373113773145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45998.373113773145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45998.373113773145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45998.373113773145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45998.373113773145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45998.373113773145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45998.373113773145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45998.373113773145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45998.373113773145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45998.373113773145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45998.373113773145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45998.373113773145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45998.373113773145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45998.373113773145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45998.373113773145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45998.373113773145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45998.373113773145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45998.373113773145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45998.373113773145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45998.373113773145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45998.373113773145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45998.373113773145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45998.373113773145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45998.373113773145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45998.373113773145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45998.373113773145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45998.373113773145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45998.373113773145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45998.373113773145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45998.373113773145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45998.373113773145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45998.373113773145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45998.373113773145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45998.373113773145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45998.373113773145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45998.373113773145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45998.373113773145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45998.373113773145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45998.373113773145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45998.373113773145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45998.373113773145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45998.373113773145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45998.373113773145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45998.373113773145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45998.373113773145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45998.373113773145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45998.373113773145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45998.373113773145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45998.373113773145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45998.373113773145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45998.373113773145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45998.373113773145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45998.373113773145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45998.373113773145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45998.373113773145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45998.373113773145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45998.373113773145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45998.373113773145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45998.373113773145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45998.373113773145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45998.373113773145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45998.373113773145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45998.373113773145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45998.373113773145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45998.373113773145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45998.373113773145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45998.373113773145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45998.373113773145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45998.373113773145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45998.373113773145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45998.373113773145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45998.373113773145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45998.373113773145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45998.373113773145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45998.373113773145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45998.373113773145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45998.373113773145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45998.373113773145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45998.373113773145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45998.373113773145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45998.373113773145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45998.373113773145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45998.373113773145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45998.373113773145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45998.373113773145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45998.373113773145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45998.373113773145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45998.373113773145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45998.373113773145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45998.373113773145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45998.373113773145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45998.373113773145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45998.373113773145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45998.373113773145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45998.373113773145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45998.373113773145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45998.373113773145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45998.373113773145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45998.373113773145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45998.373113773145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45998.373113773145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45998.373113773145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45998.373113773145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45998.373113773145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45998.373113773145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45998.373113773145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45998.373113773145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45998.373113773145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45998.373113773145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45998.373113773145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45998.373113773145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45998.373113773145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45998.373113773145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45998.373113773145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45998.373113773145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45998.373113773145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45998.373113773145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45998.373113773145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45998.373113773145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45998.373113773145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45998.373113773145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45998.373113773145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45998.373113773145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45998.373113773145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45998.373113773145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45998.373113773145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45998.373113773145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45998.373113773145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45998.373113773145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45998.373113773145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45998.373113773145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45998.373113773145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45998.373113773145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45998.373113773145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45998.373113773145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45998.373113773145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45998.373113773145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45998.373113773145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45998.373113773145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45998.373113773145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45998.373113773145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45998.373113773145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45998.373113773145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45998.373113773145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45998.373113773145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45998.373113773145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45998.373113773145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45998.373113773145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45998.373113773145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45998.373113773145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45998.373113773145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45998.373113773145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45998.373113773145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45998.373113773145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45998.373113773145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45998.373113773145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45998.373113773145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45998.373113773145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45998.373113773145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45998.373113773145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45998.373113773145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45998.373113773145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45998.373113773145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45998.373113773145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45998.373113773145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45998.373113773145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45998.373113773145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45998.373113773145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45998.373113773145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45998.373113773145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45998.373113773145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45998.373113773145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45998.373113773145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45998.373113773145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45998.373113773145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45998.373113773145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45998.373113773145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45998.373113773145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45998.373113773145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45998.373113773145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45998.373113773145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45998.373113773145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45998.373113773145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45998.373113773145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45998.373113773145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45998.373113773145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45998.373113773145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45998.373113773145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45998.373113773145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45998.373113773145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45998.373113773145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45998.373113773145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45998.373113773145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45998.373113773145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45998.373113773145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45998.373113773145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45998.373113773145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45998.373113773145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45998.373113773145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45998.373113773145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45998.373113773145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45998.373113773145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45998.373113773145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45998.373113773145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45998.373113773145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45998.373113773145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45998.373113773145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45998.373113773145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45998.373113773145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45998.373113773145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45998.373113773145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45998.373113773145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45998.373113773145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45998.373113773145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45998.373113773145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45998.373113773145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45998.373113773145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45998.373113773145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45998.373113773145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45998.373113773145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45998.373113773145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45998.373113773145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45998.373113773145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45998.373113773145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45998.373113773145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45998.373113773145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45998.373113773145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45998.373113773145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45998.373113773145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45998.373113773145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45998.373113773145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45998.373113773145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45998.373113773145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45998.373113773145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45998.373113773145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45998.373113773145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45998.373113773145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45998.373113773145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45998.373113773145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45998.373113773145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45998.373113773145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45998.373113773145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45998.373113773145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45998.373113773145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45998.373113773145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45998.373113773145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45998.373113773145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45998.373113773145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45998.373113773145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45998.373113773145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45998.373113773145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45998.373113773145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45998.373113773145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45998.373113773145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45998.373113773145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45998.373113773145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45998.373113773145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45998.373113773145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45998.373113773145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45998.373113773145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45998.373113773145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45998.373113773145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45998.373113773145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45998.373113773145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45998.373113773145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45998.373113773145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45998.373113773145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45998.373113773145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45998.373113773145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45998.373113773145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45998.373113773145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45998.373113773145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45998.373113773145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45998.373113773145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45998.373113773145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45998.373113773145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45998.373113773145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45998.373113773145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45998.373113773145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45998.373113773145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45998.373113773145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45998.373113773145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45998.373113773145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45998.373113773145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45998.373113773145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45998.373113773145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45998.373113773145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45998.373113773145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45998.373113773145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45998.373113773145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45998.373113773145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45998.373113773145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45998.373113773145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45998.373113773145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45998.373113773145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45998.373113773145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45998.373113773145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45998.373113773145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45998.373113773145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45998.373113773145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45998.373113773145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45998.373113773145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45998.373113773145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45998.373113773145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45998.373113773145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45998.373113773145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45998.373113773145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45998.373113773145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45998.373113773145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45998.373113773145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45998.373113773145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45998.373113773145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45998.373113773145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45998.373113773145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45998.373113773145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45998.373113773145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45998.373113773145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45998.373113773145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45998.373113773145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45998.373113773145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45998.373113773145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45998.373113773145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45998.373113773145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45998.373113773145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45998.373113773145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45998.373113773145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45998.373113773145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45998.373113773145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45998.373113773145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45998.373113773145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45998.373113773145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45998.373113773145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45998.373113773145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45998.373113773145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45998.373113773145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45998.373113773145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45998.373113773145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45998.373113773145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45998.373113773145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45998.373113773145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45998.373113773145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45998.373113773145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45998.373113773145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45998.373113773145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45998.373113773145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45998.373113773145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45998.373113773145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45998.373113773145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45998.373113773145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45998.373113773145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45998.373113773145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45998.373113773145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45998.373113773145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45998.373113773145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45998.373113773145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45998.373113773145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45998.373113773145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45998.373113773145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45998.373113773145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45998.373113773145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45998.373113773145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45998.373113773145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45998.373113773145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45998.373113773145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45998.373113773145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45998.373113773145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45998.373113773145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45998.373113773145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45998.373113773145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45998.373113773145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45998.373113773145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45998.373113773145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45998.373113773145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45998.373113773145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45998.373113773145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45998.373113773145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45998.373113773145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45998.373113773145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45998.373113773145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45998.373113773145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45998.373113773145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45998.373113773145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45998.373113773145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45998.373113773145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45998.373113773145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45998.373113773145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45998.373113773145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45998.373113773145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45998.373113773145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45998.373113773145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45998.373113773145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45998.373113773145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45998.373113773145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45998.373113773145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45998.373113773145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45998.373113773145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45998.373113773145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45998.373113773145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45998.373113773145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45998.373113773145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45998.373113773145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45998.373113773145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45998.373113773145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45998.373113773145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45998.373113773145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45998.373113773145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45998.373113773145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45998.373113773145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45998.373113773145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45998.373113773145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45998.373113773145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45998.373113773145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45998.373113773145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45998.373113773145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45998.373113773145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45998.373113773145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45998.373113773145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45998.373113773145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45998.373113773145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45998.373113773145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45998.373113773145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45998.373113773145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45998.373113773145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45998.373113773145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45998.373113773145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45998.373113773145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45998.373113773145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45998.373113773145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45998.373113773145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45998.373113773145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45998.373113773145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45998.373113773145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45998.373113773145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45998.373113773145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45998.373113773145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45998.373113773145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45998.373113773145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45998.373113773145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45998.373113773145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45998.373113773145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45998.373113773145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45998.373113773145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45998.373113773145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45998.373113773145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45998.373113773145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45998.373113773145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45998.373113773145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45998.373113773145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45998.373113773145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45998.373113773145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45998.373113773145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45998.373113773145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45998.373113773145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45998.373113773145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45998.373113773145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45998.373113773145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45998.373113773145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45998.373113773145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45998.373113773145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45998.373113773145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45998.373113773145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45998.373113773145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45998.373113773145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45998.373113773145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45998.373113773145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45998.373113773145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45998.373113773145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45998.373113773145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45998.373113773145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45998.373113773145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45998.373113773145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45998.373113773145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45998.373113773145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45998.373113773145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45998.373113773145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45998.373113773145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45998.373113773145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45998.373113773145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45998.373113773145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45998.373113773145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45998.373113773145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45998.373113773145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45998.373113773145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45998.373113773145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45998.373113773145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45998.373113773145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45998.373113773145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45998.373113773145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45998.373113773145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45998.373113773145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45998.373113773145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45998.373113773145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45998.373113773145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45998.373113773145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45998.373113773145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45998.373113773145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45998.373113773145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45998.373113773145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45998.373113773145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45998.373113773145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45998.373113773145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45998.373113773145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45998.373113773145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45998.373113773145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45998.373113773145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45998.373113773145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45998.373113773145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45998.373113773145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45998.373113773145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45998.373113773145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45998.373113773145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45998.373113773145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45998.373113773145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45998.373113773145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45998.373113773145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45998.373113773145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45998.373113773145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45998.373113773145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45998.373113773145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45998.373113773145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45998.373113773145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45998.373113773145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45998.373113773145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45998.373113773145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45998.373113773145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45998.373113773145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45998.373113773145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45998.373113773145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45998.373113773145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45998.373113773145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45998.373113773145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45998.373113773145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45998.373113773145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45998.373113773145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45998.373113773145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45998.373113773145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45998.373113773145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45998.373113773145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45998.373113773145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45998.373113773145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45998.373113773145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45998.373113773145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45998.373113773145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45998.373113773145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45998.373113773145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45998.373113773145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45998.373113773145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45998.373113773145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45998.373113773145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45998.373113773145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45998.373113773145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45998.373113773145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45998.373113773145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45998.373113773145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45998.373113773145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45998.373113773145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294.89239618054853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5" ca="1" si="0">IFERROR(NOW()-F3,"")</f>
        <v>0.83978009259590181</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2.2372916668246035E-2</v>
      </c>
      <c r="H4" s="91">
        <v>45998.353842592594</v>
      </c>
      <c r="I4" s="107" t="str">
        <f>IFERROR(VLOOKUP(D4,DB!A:F,6,0),"")</f>
        <v>SCECO</v>
      </c>
      <c r="J4" s="107" t="str">
        <f>IFERROR(VLOOKUP(D4,DB!A:G,7,0),"")</f>
        <v>Dead</v>
      </c>
      <c r="K4" s="93" t="s">
        <v>39126</v>
      </c>
      <c r="L4" s="87" t="str">
        <f>IFERROR(VLOOKUP(D4,DB!A:I,9,0),"")</f>
        <v>Latis</v>
      </c>
    </row>
    <row r="5" spans="1:16" ht="15" customHeight="1">
      <c r="A5" s="107"/>
      <c r="B5" s="107" t="str">
        <f>IFERROR(VLOOKUP(D5,DB!A:K,11,0),"")</f>
        <v>R4</v>
      </c>
      <c r="C5" s="89">
        <v>1</v>
      </c>
      <c r="D5" s="87" t="s">
        <v>28370</v>
      </c>
      <c r="E5" s="90"/>
      <c r="F5" s="91"/>
      <c r="G5" s="92">
        <f t="shared" ca="1" si="0"/>
        <v>45998.373113657406</v>
      </c>
      <c r="H5" s="91"/>
      <c r="I5" s="107" t="str">
        <f>IFERROR(VLOOKUP(D5,DB!A:F,6,0),"")</f>
        <v>SCECO</v>
      </c>
      <c r="J5" s="107" t="str">
        <f>IFERROR(VLOOKUP(D5,DB!A:G,7,0),"")</f>
        <v>Dead</v>
      </c>
      <c r="K5" s="93"/>
      <c r="L5" s="87" t="str">
        <f>IFERROR(VLOOKUP(D5,DB!A:I,9,0),"")</f>
        <v>Latis</v>
      </c>
    </row>
    <row r="6" spans="1:16" ht="15" customHeight="1">
      <c r="A6" s="107"/>
      <c r="B6" s="107" t="str">
        <f>IFERROR(VLOOKUP(D6,DB!A:K,11,0),"")</f>
        <v>R4</v>
      </c>
      <c r="C6" s="89">
        <v>1</v>
      </c>
      <c r="D6" s="87" t="s">
        <v>35887</v>
      </c>
      <c r="E6" s="90"/>
      <c r="F6" s="91"/>
      <c r="G6" s="92">
        <f t="shared" ca="1" si="0"/>
        <v>45998.373113657406</v>
      </c>
      <c r="H6" s="91"/>
      <c r="I6" s="107" t="str">
        <f>IFERROR(VLOOKUP(D6,DB!A:F,6,0),"")</f>
        <v>Generator-SG</v>
      </c>
      <c r="J6" s="107" t="str">
        <f>IFERROR(VLOOKUP(D6,DB!A:G,7,0),"")</f>
        <v>No BB Shifted</v>
      </c>
      <c r="K6" s="93" t="s">
        <v>39127</v>
      </c>
      <c r="L6" s="87" t="str">
        <f>IFERROR(VLOOKUP(D6,DB!A:I,9,0),"")</f>
        <v>Latis</v>
      </c>
    </row>
    <row r="7" spans="1:16" ht="15" customHeight="1">
      <c r="A7" s="107"/>
      <c r="B7" s="107" t="str">
        <f>IFERROR(VLOOKUP(D7,DB!A:K,11,0),"")</f>
        <v>R4</v>
      </c>
      <c r="C7" s="89">
        <v>1</v>
      </c>
      <c r="D7" s="87" t="s">
        <v>32959</v>
      </c>
      <c r="E7" s="90"/>
      <c r="F7" s="91"/>
      <c r="G7" s="92">
        <f t="shared" ca="1" si="0"/>
        <v>45998.373113657406</v>
      </c>
      <c r="H7" s="91"/>
      <c r="I7" s="107" t="str">
        <f>IFERROR(VLOOKUP(D7,DB!A:F,6,0),"")</f>
        <v>SCECO</v>
      </c>
      <c r="J7" s="107" t="str">
        <f>IFERROR(VLOOKUP(D7,DB!A:G,7,0),"")</f>
        <v>Vandalized</v>
      </c>
      <c r="K7" s="93"/>
      <c r="L7" s="87" t="str">
        <f>IFERROR(VLOOKUP(D7,DB!A:I,9,0),"")</f>
        <v>Latis</v>
      </c>
    </row>
    <row r="8" spans="1:16" ht="15" customHeight="1">
      <c r="A8" s="107"/>
      <c r="B8" s="107" t="str">
        <f>IFERROR(VLOOKUP(D8,DB!A:K,11,0),"")</f>
        <v/>
      </c>
      <c r="C8" s="89"/>
      <c r="D8" s="87"/>
      <c r="E8" s="90"/>
      <c r="F8" s="91"/>
      <c r="G8" s="92">
        <f t="shared" ca="1" si="0"/>
        <v>45998.373113773145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45998.373113773145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45998.373113773145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45998.373113773145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45998.373113773145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45998.373113773145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45998.373113773145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45998.373113773145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45998.373113773145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45998.373113773145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45998.373113773145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45998.373113773145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45998.373113773145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45998.373113773145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45998.373113773145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45998.373113773145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45998.373113773145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45998.373113773145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45998.373113773145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45998.373113773145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45998.373113773145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45998.373113773145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45998.373113773145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45998.373113773145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45998.373113773145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45998.373113773145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45998.373113773145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45998.373113773145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45998.373113773145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45998.373113773145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45998.373113773145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45998.373113773145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45998.373113773145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45998.373113773145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45998.373113773145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45998.373113773145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45998.373113773145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45998.373113773145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45998.373113773145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45998.373113773145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45998.373113773145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45998.373113773145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45998.373113773145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45998.373113773145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45998.373113773145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45998.373113773145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45998.373113773145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45998.373113773145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ref="G56:G119" ca="1" si="1">IFERROR(NOW()-F56,"")</f>
        <v>45998.373113773145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45998.373113773145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45998.373113773145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45998.373113773145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45998.373113773145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45998.373113773145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45998.373113773145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45998.373113773145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45998.373113773145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45998.373113773145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45998.373113773145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45998.373113773145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45998.373113773145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45998.373113773145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45998.373113773145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45998.373113773145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45998.373113773145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45998.373113773145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45998.373113773145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45998.373113773145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45998.373113773145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45998.373113773145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45998.373113773145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45998.373113773145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45998.373113773145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45998.373113773145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45998.373113773145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45998.373113773145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45998.373113773145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45998.373113773145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45998.373113773145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45998.373113773145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45998.373113773145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45998.373113773145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45998.373113773145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45998.373113773145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45998.373113773145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45998.373113773145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45998.373113773145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45998.373113773145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45998.373113773145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45998.373113773145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45998.373113773145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45998.373113773145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45998.373113773145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45998.373113773145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45998.373113773145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45998.373113773145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45998.373113773145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45998.373113773145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45998.373113773145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45998.373113773145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45998.373113773145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45998.373113773145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45998.373113773145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45998.373113773145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45998.373113773145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45998.373113773145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45998.373113773145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45998.373113773145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45998.373113773145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45998.373113773145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45998.373113773145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45998.373113773145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ref="G120:G165" ca="1" si="2">IFERROR(NOW()-F120,"")</f>
        <v>45998.373113773145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45998.373113773145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45998.373113773145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45998.373113773145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45998.373113773145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45998.373113773145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45998.373113773145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45998.373113773145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45998.373113773145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45998.373113773145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45998.373113773145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45998.373113773145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45998.373113773145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45998.373113773145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45998.373113773145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45998.373113773145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45998.373113773145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45998.373113773145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45998.373113773145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45998.373113773145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45998.373113773145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45998.373113773145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45998.373113773145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45998.373113773145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45998.373113773145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45998.373113773145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45998.373113773145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45998.373113773145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45998.373113773145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45998.373113773145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45998.373113773145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45998.373113773145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45998.373113773145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45998.373113773145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45998.373113773145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45998.373113773145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45998.373113773145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45998.373113773145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45998.373113773145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45998.373113773145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45998.373113773145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45998.373113773145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45998.373113773145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45998.373113773145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45998.373113773145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45998.373113773145</v>
      </c>
      <c r="H165" s="91"/>
      <c r="I165" s="107" t="str">
        <f>IFERROR(VLOOKUP(D165,DB!A:F,6,0),"")</f>
        <v/>
      </c>
      <c r="J165" s="107" t="str">
        <f>IFERROR(VLOOKUP(D165,DB!A:G,7,0),"")</f>
        <v/>
      </c>
      <c r="K165" s="93"/>
      <c r="L165" s="87" t="str">
        <f>IFERROR(VLOOKUP(D165,DB!A:I,9,0),"")</f>
        <v/>
      </c>
    </row>
  </sheetData>
  <dataValidations count="2">
    <dataValidation allowBlank="1" showInputMessage="1" showErrorMessage="1" sqref="E1" xr:uid="{A4F81451-56CC-4543-9497-104C4E44EE4B}"/>
    <dataValidation type="list" allowBlank="1" showInputMessage="1" showErrorMessage="1" sqref="E2:E1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106.54105358795641</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72.184236458328087</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49.712002662032319</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16.999814814815181</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1.265625</v>
      </c>
      <c r="H6" s="38">
        <v>45997.093599537038</v>
      </c>
      <c r="I6" s="37" t="str">
        <f>IFERROR(VLOOKUP(D6,DB!A:F,6,0),"")</f>
        <v>SCECO</v>
      </c>
      <c r="J6" s="37" t="str">
        <f>IFERROR(VLOOKUP(D6,DB!A:G,7,0),"")</f>
        <v>In progress</v>
      </c>
      <c r="K6" s="37" t="s">
        <v>39137</v>
      </c>
      <c r="L6" s="37" t="str">
        <f>IFERROR(VLOOKUP(D6,DB!A:I,9,0),"")</f>
        <v>Latis</v>
      </c>
    </row>
    <row r="7" spans="1:13">
      <c r="A7" s="37" t="s">
        <v>39138</v>
      </c>
      <c r="B7" s="37" t="s">
        <v>5445</v>
      </c>
      <c r="C7" s="37">
        <v>1</v>
      </c>
      <c r="D7" s="37" t="s">
        <v>32347</v>
      </c>
      <c r="E7" s="37" t="s">
        <v>39106</v>
      </c>
      <c r="F7" s="38">
        <v>45998.3516087963</v>
      </c>
      <c r="G7" s="131">
        <f t="shared" ref="G7:G31" ca="1" si="3">IFERROR(NOW()-F7,"")</f>
        <v>2.1504629628907423E-2</v>
      </c>
      <c r="H7" s="38">
        <v>45998.345462962963</v>
      </c>
      <c r="I7" s="37" t="str">
        <f>IFERROR(VLOOKUP(D7,DB!A:F,6,0),"")</f>
        <v>SCECO</v>
      </c>
      <c r="J7" s="37" t="str">
        <f>IFERROR(VLOOKUP(D7,DB!A:G,7,0),"")</f>
        <v>Good</v>
      </c>
      <c r="K7" s="37" t="s">
        <v>39139</v>
      </c>
      <c r="L7" s="37" t="str">
        <f>IFERROR(VLOOKUP(D7,DB!A:I,9,0),"")</f>
        <v>Latis</v>
      </c>
    </row>
    <row r="8" spans="1:13">
      <c r="A8" s="37" t="s">
        <v>39140</v>
      </c>
      <c r="B8" s="37" t="s">
        <v>5445</v>
      </c>
      <c r="C8" s="37">
        <v>1</v>
      </c>
      <c r="D8" s="37" t="s">
        <v>36671</v>
      </c>
      <c r="E8" s="37" t="s">
        <v>39106</v>
      </c>
      <c r="F8" s="38">
        <v>45998.360636574071</v>
      </c>
      <c r="G8" s="131">
        <f t="shared" ca="1" si="3"/>
        <v>1.2476851858082227E-2</v>
      </c>
      <c r="H8" s="38">
        <v>45998.354733796295</v>
      </c>
      <c r="I8" s="37" t="str">
        <f>IFERROR(VLOOKUP(D8,DB!A:F,6,0),"")</f>
        <v>SCECO</v>
      </c>
      <c r="J8" s="37" t="str">
        <f>IFERROR(VLOOKUP(D8,DB!A:G,7,0),"")</f>
        <v>Dead</v>
      </c>
      <c r="K8" s="37" t="s">
        <v>39141</v>
      </c>
      <c r="L8" s="37" t="str">
        <f>IFERROR(VLOOKUP(D8,DB!A:I,9,0),"")</f>
        <v>Latis</v>
      </c>
    </row>
    <row r="9" spans="1:13">
      <c r="A9" s="37"/>
      <c r="B9" s="37" t="str">
        <f>IFERROR(VLOOKUP(D9,DB!A:K,11,0),"")</f>
        <v/>
      </c>
      <c r="C9" s="37"/>
      <c r="D9" s="37"/>
      <c r="E9" s="37"/>
      <c r="F9" s="38"/>
      <c r="G9" s="131">
        <f t="shared" ca="1" si="3"/>
        <v>45998.373113425929</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45998.373113425929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45998.373113425929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45998.373113425929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45998.373113425929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45998.373113425929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45998.373113425929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45998.373113425929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45998.373113425929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45998.373113425929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45998.373113425929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45998.373113425929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45998.373113425929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45998.373113425929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45998.373113425929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45998.373113425929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45998.373113425929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45998.373113425929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45998.373113425929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45998.373113425929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45998.373113425929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45998.373113425929</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45998.373113425929</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45998.373113425929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45998.373113425929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45998.373113425929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45998.373113425929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45998.373113425929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45998.373113425929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45998.373113425929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45998.373113425929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45998.373113425929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45998.373113425929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45998.373113425929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45998.373113425929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45998.373113425929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45998.373113425929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45998.373113425929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45998.373113425929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45998.373113425929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45998.373113425929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45998.373113425929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45998.373113425929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45998.373113425929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45998.373113425929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45998.373113425929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45998.373113425929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45998.373113425929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45998.373113425929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45998.373113425929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45998.373113425929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45998.373113425929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45998.373113425929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45998.373113425929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45998.373113425929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45998.373113425929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45998.373113425929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45998.373113425929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45998.373113425929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45998.373113425929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45998.373113425929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45998.373113425929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45998.373113425929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45998.373113425929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45998.373113425929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45998.373113425929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45998.373113425929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45998.373113425929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45998.373113425929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45998.373113425929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45998.373113425929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45998.373113425929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45998.373113425929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45998.373113425929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45998.373113425929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45998.373113425929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45998.373113425929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45998.373113425929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45998.373113425929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45998.373113425929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45998.373113425929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45998.373113425929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45998.373113425929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45998.373113425929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45998.373113425929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45998.373113425929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45998.373113425929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45998.373113425929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45998.373113425929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45998.373113425929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45998.373113425929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45998.373113425929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45998.373113425929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45998.373113425929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45998.373113425929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45998.373113425929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45998.373113425929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45998.373113425929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45998.373113425929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45998.373113425929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45998.373113425929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45998.373113425929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45998.373113425929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45998.373113425929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45998.373113425929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45998.373113425929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45998.373113425929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45998.373113425929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45998.373113425929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45998.373113425929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45998.373113425929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45998.373113425929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45998.373113425929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45998.373113425929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45998.373113425929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45998.373113425929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45998.373113425929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45998.373113425929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45998.373113425929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45998.373113425929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45998.373113425929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45998.373113425929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45998.373113425929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45998.373113425929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45998.373113425929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45998.373113425929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45998.373113425929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45998.373113425929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45998.373113425929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45998.373113425929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45998.373113425929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45998.373113425929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45998.373113425929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45998.373113425929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45998.373113425929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45998.373113425929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45998.373113425929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45998.373113425929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45998.373113425929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45998.373113425929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45998.373113425929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45998.373113425929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45998.373113425929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45998.373113425929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45998.373113425929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45998.373113425929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45998.373113425929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45998.373113425929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45998.373113425929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45998.373113425929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45998.373113425929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45998.373113425929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45998.373113425929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45998.373113425929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45998.373113425929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45998.373113425929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45998.373113425929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45998.373113425929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45998.373113425929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45998.373113425929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45998.373113425929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45998.373113425929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45998.373113425929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45998.373113425929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45998.373113425929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45998.373113425929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45998.373113425929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45998.373113425929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45998.373113425929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45998.373113425929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45998.373113425929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45998.373113425929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45998.373113425929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45998.373113425929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45998.373113425929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45998.373113425929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45998.373113425929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45998.373113425929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45998.373113425929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45998.373113425929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45998.373113425929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45998.373113425929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45998.373113425929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45998.373113425929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45998.373113425929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45998.373113425929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45998.373113425929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45998.373113425929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45998.373113425929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45998.373113425929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45998.373113425929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45998.373113425929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45998.373113425929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45998.373113425929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45998.373113425929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45998.373113425929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45998.373113425929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45998.373113425929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45998.373113425929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45998.373113425929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45998.373113425929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45998.373113425929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45998.373113425929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45998.373113425929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45998.373113425929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45998.373113425929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45998.373113425929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45998.373113425929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45998.373113425929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45998.373113425929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45998.373113425929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45998.373113425929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45998.373113425929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45998.373113425929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45998.373113425929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45998.373113425929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45998.373113425929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45998.373113425929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45998.373113425929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45998.373113425929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45998.373113425929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45998.373113425929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45998.373113425929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45998.373113425929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45998.373113425929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45998.373113425929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45998.373113425929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45998.373113425929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45998.373113425929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45998.373113425929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45998.373113425929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45998.373113425929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45998.373113425929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45998.373113425929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45998.373113425929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45998.373113425929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45998.373113425929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45998.373113425929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45998.373113425929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45998.373113425929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45998.373113425929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45998.373113425929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45998.373113425929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45998.373113425929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45998.373113425929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45998.373113425929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45998.373113425929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45998.373113425929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45998.373113425929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45998.373113425929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45998.373113425929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45998.373113425929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45998.373113425929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45998.373113425929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45998.373113425929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45998.373113425929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45998.373113425929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45998.373113425929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45998.373113425929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45998.373113425929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45998.373113425929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45998.373113425929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45998.373113425929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45998.373113425929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45998.373113425929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45998.373113425929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45998.373113425929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45998.373113425929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45998.373113425929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45998.373113425929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45998.373113425929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45998.373113425929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45998.373113425929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45998.373113425929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45998.373113425929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45998.373113425929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45998.373113425929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45998.373113425929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45998.373113425929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45998.373113425929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45998.373113425929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45998.373113425929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45998.373113425929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45998.373113425929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45998.373113425929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45998.373113425929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45998.373113425929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45998.373113425929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45998.373113425929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45998.373113425929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45998.373113425929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45998.373113425929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45998.373113425929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45998.373113425929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45998.373113425929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45998.373113425929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45998.373113425929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45998.373113425929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45998.373113425929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45998.373113425929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45998.373113425929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45998.373113425929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45998.373113425929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45998.373113425929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45998.373113425929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45998.373113425929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45998.373113425929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45998.373113425929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45998.373113425929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45998.373113425929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45998.373113425929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45998.373113425929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45998.373113425929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45998.373113425929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45998.373113425929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45998.373113425929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45998.373113425929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45998.373113425929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45998.373113425929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45998.373113425929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45998.373113425929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45998.373113425929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45998.373113425929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45998.373113425929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45998.373113425929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45998.373113425929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45998.373113425929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45998.373113425929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45998.373113425929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45998.373113425929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45998.373113425929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45998.373113425929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45998.373113425929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45998.373113425929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45998.373113425929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45998.373113425929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45998.373113425929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45998.373113425929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45998.373113425929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45998.373113425929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45998.373113425929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45998.373113425929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45998.373113425929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45998.373113425929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45998.373113425929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45998.373113425929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45998.373113425929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45998.373113425929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45998.373113425929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45998.373113425929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45998.373113425929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45998.373113425929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45998.373113425929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45998.373113425929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45998.373113425929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45998.373113425929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45998.373113425929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45998.373113425929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45998.373113425929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45998.373113425929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45998.373113425929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45998.373113425929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45998.373113425929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45998.373113425929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45998.373113425929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45998.373113425929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45998.373113425929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45998.373113425929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45998.373113425929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45998.373113425929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45998.373113425929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45998.373113425929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45998.373113425929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45998.373113425929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45998.373113425929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45998.373113425929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45998.373113425929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45998.373113425929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45998.373113425929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45998.373113425929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45998.373113425929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45998.373113425929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45998.373113425929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45998.373113425929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45998.373113425929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45998.373113425929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45998.373113425929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45998.373113425929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45998.373113425929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45998.373113425929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45998.373113425929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45998.373113425929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45998.373113425929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45998.373113425929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45998.373113425929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45998.373113425929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45998.373113425929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45998.373113425929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45998.373113425929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45998.373113425929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45998.373113425929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45998.373113425929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45998.373113425929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45998.373113425929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45998.373113425929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45998.373113425929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45998.373113425929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45998.373113425929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45998.373113425929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45998.373113425929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45998.373113425929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45998.373113425929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45998.373113425929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45998.373113425929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45998.373113425929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45998.373113425929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45998.373113425929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45998.373113425929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45998.373113425929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45998.373113425929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45998.373113425929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45998.373113425929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45998.373113425929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2025-12-07T05:58:08Z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