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52" documentId="120_S{2AC9BD13-BADA-5192-A53E-5A8FF88502F6}" xr6:coauthVersionLast="47" xr6:coauthVersionMax="47" xr10:uidLastSave="{5BF2A9DE-C2A4-4451-8262-FCCECFE0F7EE}"/>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<sst xmlns="http://schemas.openxmlformats.org/spreadsheetml/2006/main" count="180281" uniqueCount="39123">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</sst>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310.97427905092627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1.2855439817940351E-2</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45973.922704976852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45973.922704976852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45973.922704976852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45973.922704976852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45973.922704976852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45973.922704976852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45973.922704976852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45973.922704976852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45973.922704976852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45973.922704976852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45973.922704976852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45973.922704976852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45973.922704976852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45973.922704976852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45973.922704976852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45973.922704976852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45973.922704976852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45973.922704976852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45973.922704976852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45973.922704976852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45973.922704976852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45973.922704976852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45973.922704976852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45973.922704976852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45973.922704976852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45973.922704976852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45973.922704976852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45973.922704976852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45973.922704976852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45973.922704976852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45973.922704976852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45973.922704976852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45973.922704976852</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45973.922704976852</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45973.922704976852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45973.922704976852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45973.922704976852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45973.922704976852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45973.922704976852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45973.922704976852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45973.922704976852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45973.922704976852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45973.922704976852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45973.922704976852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45973.922704976852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45973.922704976852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45973.922704976852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45973.922704976852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45973.922704976852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45973.922704976852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45973.922704976852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45973.922704976852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45973.922704976852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45973.922704976852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45973.922704976852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45973.922704976852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45973.922704976852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45973.922704976852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45973.922704976852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45973.922704976852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45973.922704976852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45973.922704976852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45973.922704976852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45973.922704976852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45973.922704976852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45973.922704976852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45973.922704976852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45973.922704976852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45973.922704976852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45973.922704976852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45973.922704976852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45973.922704976852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45973.922704976852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45973.922704976852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45973.922704976852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45973.922704976852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45973.922704976852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45973.922704976852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45973.922704976852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45973.922704976852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45973.922704976852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45973.922704976852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45973.922704976852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45973.922704976852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45973.922704976852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45973.922704976852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45973.922704976852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45973.922704976852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45973.922704976852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45973.922704976852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45973.922704976852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45973.922704976852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45973.922704976852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45973.922704976852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45973.922704976852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45973.922704976852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45973.922704976852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45973.922704976852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45973.922704976852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45973.922704976852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45973.922704976852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45973.922704976852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45973.922704976852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45973.922704976852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45973.922704976852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45973.922704976852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45973.922704976852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45973.922704976852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45973.922704976852</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45973.922704976852</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45973.922704976852</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45973.922704976852</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45973.922704976852</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45973.922704976852</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F825EB79-BE5D-43F8-BD77-10F6D30B4743}"/>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148.92286701389094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45973.922704976852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45973.922704976852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45973.922704976852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45973.922704976852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45973.922704976852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45973.922704976852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45973.922704976852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45973.922704976852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45973.922704976852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45973.922704976852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45973.922704976852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45973.922704976852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45973.922704976852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45973.922704976852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45973.922704976852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45973.922704976852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45973.922704976852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45973.922704976852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45973.922704976852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45973.922704976852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45973.922704976852</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45973.922704976852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45973.922704976852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45973.922704976852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45973.922704976852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45973.922704976852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45973.922704976852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45973.922704976852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45973.922704976852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45973.922704976852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45973.922704976852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45973.922704976852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45973.922704976852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45973.922704976852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45973.922704976852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45973.922704976852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45973.922704976852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45973.922704976852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45973.922704976852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45973.922704976852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45973.922704976852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45973.922704976852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45973.922704976852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45973.922704976852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45973.922704976852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45973.922704976852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45973.922704976852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45973.922704976852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45973.922704976852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45973.922704976852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45973.922704976852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45973.922704976852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45973.922704976852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45973.922704976852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45973.922704976852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45973.922704976852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45973.922704976852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45973.922704976852</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tabSelected="1" workbookViewId="0">
      <selection activeCell="F9" sqref="F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1.1373958332114853E-2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45973.922704976852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45973.922704976852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45973.922704976852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45973.922704976852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45973.922704976852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45973.922704976852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45973.922704976852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45973.922704976852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45973.922704976852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45973.922704976852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45973.922704976852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45973.922704976852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45973.922704976852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45973.922704976852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45973.922704976852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45973.922704976852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45973.922704976852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45973.922704976852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45973.922704976852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45973.922704976852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45973.922704976852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45973.922704976852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45973.922704976852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45973.922704976852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45973.922704976852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45973.922704976852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45973.922704976852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45973.922704976852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45973.922704976852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45973.922704976852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45973.922704976852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45973.922704976852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45973.922704976852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45973.922704976852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45973.922704976852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45973.922704976852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45973.922704976852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45973.922704976852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45973.922704976852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45973.922704976852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45973.922704976852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45973.922704976852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45973.922704976852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45973.922704976852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45973.922704976852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45973.922704976852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45973.922704976852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45973.922704976852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45973.922704976852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45973.922704976852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45973.922704976852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45973.922704976852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45973.922704976852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45973.922704976852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45973.922704976852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45973.922704976852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45973.922704976852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45973.922704976852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45973.922704976852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45973.922704976852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45973.922704976852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45973.922704976852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45973.922704976852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45973.922704976852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45973.922704976852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45973.922704976852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45973.922704976852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45973.922704976852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45973.922704976852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45973.922704976852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45973.922704976852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45973.922704976852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45973.922704976852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45973.922704976852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45973.922704976852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45973.922704976852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45973.922704976852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45973.922704976852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45973.922704976852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45973.922704976852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45973.922704976852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45973.922704976852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45973.922704976852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45973.922704976852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45973.922704976852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45973.922704976852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45973.922704976852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45973.922704976852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45973.922704976852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45973.922704976852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45973.922704976852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45973.922704976852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45973.922704976852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45973.922704976852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45973.922704976852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45973.922704976852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45973.922704976852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45973.922704976852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45973.922704976852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45973.922704976852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45973.922704976852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45973.922704976852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45973.922704976852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45973.922704976852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45973.922704976852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45973.922704976852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45973.922704976852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45973.922704976852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45973.922704976852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45973.922704976852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45973.922704976852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45973.922704976852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45973.922704976852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45973.922704976852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45973.922704976852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45973.922704976852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45973.922704976852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45973.922704976852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45973.922704976852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45973.922704976852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45973.922704976852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45973.922704976852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45973.922704976852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45973.922704976852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45973.922704976852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45973.922704976852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45973.922704976852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45973.922704976852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45973.922704976852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45973.922704976852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45973.922704976852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45973.922704976852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45973.922704976852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45973.922704976852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45973.922704976852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45973.922704976852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45973.922704976852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45973.922704976852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45973.922704976852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45973.922704976852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45973.922704976852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45973.922704976852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45973.922704976852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45973.922704976852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45973.922704976852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45973.922704976852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45973.922704976852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45973.922704976852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45973.922704976852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45973.922704976852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45973.922704976852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45973.922704976852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45973.922704976852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45973.922704976852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45973.922704976852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45973.922704976852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45973.922704976852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45973.922704976852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45973.922704976852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45973.922704976852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45973.922704976852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45973.922704976852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45973.922704976852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45973.922704976852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45973.922704976852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45973.922704976852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45973.922704976852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45973.922704976852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45973.922704976852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45973.922704976852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45973.922704976852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45973.922704976852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45973.922704976852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45973.922704976852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45973.922704976852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45973.922704976852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45973.922704976852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45973.922704976852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45973.922704976852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45973.922704976852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45973.922704976852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45973.922704976852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45973.922704976852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45973.922704976852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45973.922704976852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45973.922704976852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45973.922704976852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45973.922704976852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45973.922704976852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45973.922704976852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45973.922704976852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45973.922704976852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45973.922704976852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45973.922704976852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45973.922704976852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45973.922704976852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45973.922704976852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45973.922704976852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45973.922704976852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45973.922704976852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45973.922704976852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45973.922704976852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45973.922704976852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45973.922704976852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45973.922704976852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45973.922704976852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45973.922704976852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45973.922704976852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45973.922704976852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45973.922704976852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45973.922704976852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45973.922704976852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45973.922704976852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45973.922704976852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45973.922704976852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45973.922704976852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45973.922704976852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45973.922704976852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45973.922704976852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45973.922704976852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45973.922704976852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45973.922704976852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45973.922704976852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45973.922704976852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45973.922704976852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45973.922704976852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45973.922704976852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45973.922704976852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45973.922704976852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45973.922704976852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45973.922704976852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45973.922704976852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45973.922704976852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45973.922704976852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45973.922704976852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45973.922704976852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45973.922704976852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45973.922704976852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45973.922704976852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45973.922704976852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45973.922704976852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45973.922704976852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45973.922704976852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45973.922704976852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45973.922704976852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45973.922704976852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45973.922704976852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45973.922704976852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45973.922704976852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45973.922704976852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45973.922704976852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45973.922704976852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45973.922704976852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45973.922704976852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45973.922704976852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45973.922704976852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45973.922704976852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45973.922704976852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45973.922704976852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45973.922704976852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45973.922704976852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45973.922704976852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45973.922704976852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45973.922704976852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45973.922704976852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45973.922704976852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45973.922704976852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45973.922704976852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45973.922704976852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45973.922704976852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45973.922704976852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45973.922704976852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45973.922704976852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45973.922704976852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45973.922704976852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45973.922704976852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45973.922704976852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45973.922704976852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45973.922704976852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45973.922704976852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45973.922704976852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45973.922704976852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45973.922704976852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45973.922704976852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45973.922704976852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45973.922704976852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45973.922704976852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45973.922704976852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45973.922704976852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45973.922704976852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45973.922704976852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45973.922704976852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45973.922704976852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45973.922704976852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45973.922704976852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45973.922704976852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45973.922704976852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45973.922704976852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45973.922704976852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45973.922704976852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45973.922704976852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45973.922704976852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45973.922704976852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45973.922704976852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45973.922704976852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45973.922704976852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45973.922704976852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45973.922704976852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45973.922704976852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45973.922704976852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45973.922704976852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45973.922704976852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45973.922704976852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45973.922704976852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45973.922704976852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45973.922704976852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45973.922704976852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45973.922704976852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45973.922704976852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45973.922704976852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45973.922704976852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45973.922704976852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45973.922704976852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45973.922704976852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45973.922704976852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45973.922704976852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45973.922704976852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45973.922704976852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45973.922704976852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45973.922704976852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45973.922704976852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45973.922704976852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45973.922704976852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45973.922704976852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45973.922704976852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45973.922704976852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45973.922704976852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45973.922704976852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45973.922704976852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45973.922704976852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45973.922704976852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45973.922704976852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45973.922704976852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45973.922704976852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45973.922704976852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45973.922704976852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45973.922704976852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45973.922704976852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45973.922704976852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45973.922704976852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45973.922704976852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45973.922704976852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45973.922704976852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45973.922704976852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45973.922704976852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45973.922704976852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45973.922704976852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45973.922704976852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45973.922704976852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45973.922704976852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45973.922704976852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45973.922704976852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45973.922704976852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45973.922704976852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45973.922704976852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45973.922704976852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45973.922704976852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45973.922704976852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45973.922704976852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45973.922704976852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45973.922704976852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45973.922704976852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45973.922704976852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45973.922704976852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45973.922704976852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45973.922704976852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45973.922704976852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45973.922704976852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45973.922704976852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45973.922704976852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45973.922704976852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45973.922704976852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45973.922704976852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45973.922704976852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45973.922704976852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45973.922704976852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45973.922704976852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45973.922704976852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45973.922704976852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45973.922704976852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45973.922704976852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45973.922704976852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45973.922704976852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45973.922704976852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45973.922704976852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45973.922704976852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45973.922704976852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45973.922704976852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45973.922704976852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45973.922704976852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45973.922704976852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45973.922704976852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45973.922704976852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45973.922704976852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45973.922704976852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45973.922704976852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45973.922704976852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45973.922704976852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45973.922704976852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45973.922704976852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45973.922704976852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45973.922704976852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45973.922704976852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45973.922704976852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45973.922704976852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45973.922704976852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45973.922704976852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45973.922704976852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45973.922704976852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45973.922704976852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45973.922704976852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45973.922704976852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45973.922704976852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45973.922704976852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45973.922704976852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45973.922704976852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45973.922704976852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45973.922704976852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45973.922704976852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45973.922704976852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45973.922704976852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45973.922704976852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45973.922704976852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45973.922704976852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45973.922704976852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45973.922704976852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45973.922704976852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45973.922704976852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45973.922704976852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45973.922704976852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45973.922704976852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45973.922704976852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45973.922704976852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45973.922704976852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45973.922704976852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45973.922704976852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45973.922704976852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45973.922704976852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45973.922704976852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45973.922704976852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45973.922704976852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45973.922704976852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45973.922704976852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45973.922704976852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45973.922704976852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45973.922704976852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45973.922704976852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45973.922704976852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45973.922704976852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45973.922704976852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45973.922704976852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45973.922704976852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45973.922704976852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45973.922704976852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45973.922704976852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45973.922704976852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45973.922704976852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45973.922704976852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45973.922704976852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45973.922704976852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45973.922704976852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45973.922704976852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45973.922704976852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45973.922704976852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45973.922704976852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45973.922704976852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45973.922704976852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45973.922704976852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45973.922704976852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45973.922704976852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45973.922704976852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45973.922704976852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45973.922704976852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45973.922704976852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45973.922704976852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45973.922704976852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45973.922704976852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45973.922704976852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45973.922704976852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45973.922704976852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45973.922704976852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45973.922704976852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45973.922704976852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45973.922704976852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45973.922704976852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45973.922704976852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45973.922704976852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45973.922704976852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45973.922704976852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45973.922704976852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45973.922704976852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45973.922704976852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45973.922704976852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45973.922704976852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45973.922704976852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45973.922704976852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45973.922704976852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45973.922704976852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45973.922704976852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45973.922704976852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45973.922704976852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45973.922704976852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45973.922704976852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45973.922704976852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45973.922704976852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45973.922704976852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45973.922704976852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45973.922704976852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45973.922704976852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45973.922704976852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45973.922704976852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45973.922704976852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45973.922704976852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45973.922704976852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45973.922704976852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45973.922704976852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45973.922704976852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45973.922704976852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45973.922704976852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45973.922704976852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45973.922704976852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45973.922704976852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45973.922704976852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45973.922704976852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45973.922704976852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45973.922704976852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45973.922704976852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45973.922704976852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45973.922704976852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45973.922704976852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45973.922704976852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45973.922704976852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45973.922704976852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45973.922704976852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45973.922704976852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45973.922704976852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45973.922704976852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45973.922704976852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45973.922704976852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45973.922704976852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45973.922704976852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45973.922704976852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45973.922704976852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45973.922704976852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45973.922704976852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45973.922704976852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45973.922704976852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45973.922704976852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45973.922704976852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45973.922704976852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45973.922704976852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45973.922704976852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45973.922704976852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45973.922704976852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45973.922704976852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45973.922704976852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45973.922704976852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45973.922704976852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45973.922704976852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45973.922704976852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45973.922704976852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45973.922704976852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45973.922704976852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45973.922704976852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45973.922704976852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45973.922704976852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45973.922704976852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45973.922704976852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45973.922704976852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45973.922704976852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45973.922704976852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45973.922704976852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45973.922704976852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45973.922704976852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45973.922704976852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45973.922704976852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45973.922704976852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45973.922704976852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45973.922704976852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45973.922704976852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45973.922704976852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45973.922704976852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45973.922704976852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45973.922704976852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45973.922704976852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45973.922704976852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45973.922704976852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45973.922704976852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45973.922704976852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45973.922704976852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45973.922704976852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45973.922704976852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45973.922704976852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45973.922704976852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45973.922704976852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45973.922704976852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45973.922704976852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45973.922704976852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45973.922704976852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45973.922704976852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45973.922704976852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45973.922704976852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45973.922704976852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45973.922704976852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45973.922704976852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45973.922704976852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45973.922704976852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45973.922704976852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45973.922704976852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45973.922704976852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45973.922704976852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45973.922704976852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45973.922704976852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45973.922704976852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45973.922704976852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45973.922704976852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45973.922704976852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45973.922704976852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45973.922704976852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45973.922704976852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45973.922704976852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45973.922704976852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45973.922704976852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45973.922704976852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45973.922704976852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45973.922704976852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45973.922704976852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45973.922704976852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45973.922704976852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45973.922704976852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45973.922704976852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45973.922704976852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45973.922704976852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45973.922704976852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45973.922704976852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45973.922704976852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45973.922704976852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45973.922704976852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45973.922704976852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45973.922704976852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45973.922704976852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45973.922704976852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45973.922704976852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45973.922704976852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45973.922704976852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45973.922704976852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45973.922704976852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45973.922704976852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45973.922704976852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45973.922704976852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45973.922704976852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45973.922704976852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45973.922704976852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45973.922704976852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45973.922704976852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45973.922704976852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45973.922704976852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45973.922704976852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45973.922704976852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45973.922704976852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45973.922704976852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45973.922704976852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45973.922704976852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45973.922704976852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45973.922704976852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45973.922704976852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45973.922704976852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45973.922704976852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45973.922704976852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45973.922704976852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45973.922704976852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45973.922704976852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45973.922704976852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45973.922704976852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45973.922704976852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45973.922704976852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45973.922704976852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45973.922704976852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45973.922704976852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45973.922704976852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45973.922704976852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45973.922704976852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45973.922704976852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45973.922704976852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45973.922704976852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45973.922704976852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45973.922704976852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45973.922704976852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45973.922704976852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45973.922704976852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45973.922704976852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45973.922704976852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45973.922704976852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45973.922704976852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45973.922704976852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45973.922704976852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45973.922704976852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45973.922704976852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45973.922704976852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45973.922704976852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45973.922704976852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45973.922704976852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45973.922704976852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45973.922704976852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45973.922704976852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45973.922704976852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45973.922704976852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45973.922704976852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45973.922704976852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45973.922704976852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45973.922704976852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45973.922704976852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45973.922704976852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45973.922704976852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45973.922704976852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45973.922704976852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45973.922704976852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45973.922704976852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45973.922704976852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45973.922704976852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45973.922704976852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45973.922704976852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45973.922704976852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45973.922704976852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45973.922704976852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45973.922704976852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45973.922704976852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45973.922704976852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45973.922704976852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45973.922704976852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45973.922704976852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45973.922704976852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45973.922704976852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45973.922704976852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45973.922704976852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45973.922704976852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45973.922704976852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45973.922704976852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45973.922704976852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45973.922704976852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45973.922704976852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45973.922704976852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45973.922704976852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45973.922704976852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45973.922704976852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45973.922704976852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45973.922704976852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45973.922704976852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45973.922704976852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45973.922704976852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45973.922704976852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45973.922704976852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45973.922704976852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45973.922704976852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45973.922704976852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45973.922704976852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45973.922704976852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45973.922704976852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45973.922704976852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45973.922704976852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45973.922704976852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45973.922704976852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45973.922704976852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45973.922704976852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45973.922704976852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45973.922704976852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45973.922704976852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45973.922704976852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45973.922704976852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45973.922704976852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45973.922704976852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45973.922704976852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45973.922704976852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45973.922704976852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45973.922704976852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45973.922704976852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45973.922704976852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45973.922704976852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45973.922704976852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45973.922704976852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45973.922704976852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45973.922704976852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45973.922704976852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45973.922704976852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45973.922704976852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45973.922704976852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45973.922704976852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45973.922704976852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45973.922704976852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45973.922704976852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45973.922704976852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45973.922704976852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45973.922704976852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45973.922704976852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45973.922704976852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45973.922704976852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45973.922704976852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45973.922704976852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45973.922704976852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45973.922704976852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45973.922704976852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45973.922704976852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45973.922704976852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45973.922704976852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45973.922704976852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45973.922704976852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45973.922704976852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45973.922704976852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45973.922704976852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45973.922704976852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45973.922704976852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45973.922704976852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45973.922704976852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45973.922704976852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45973.922704976852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45973.922704976852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45973.922704976852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45973.922704976852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45973.922704976852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45973.922704976852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45973.922704976852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45973.922704976852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45973.922704976852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45973.922704976852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45973.922704976852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45973.922704976852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45973.922704976852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45973.922704976852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45973.922704976852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45973.922704976852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45973.922704976852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45973.922704976852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45973.922704976852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45973.922704976852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45973.922704976852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45973.922704976852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45973.922704976852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45973.922704976852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45973.922704976852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45973.922704976852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45973.922704976852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45973.922704976852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45973.922704976852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45973.922704976852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45973.922704976852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45973.922704976852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45973.922704976852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45973.922704976852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45973.922704976852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45973.922704976852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45973.922704976852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45973.922704976852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45973.922704976852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45973.922704976852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45973.922704976852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45973.922704976852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45973.922704976852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45973.922704976852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45973.922704976852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45973.922704976852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45973.922704976852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45973.922704976852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45973.922704976852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45973.922704976852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45973.922704976852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45973.922704976852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45973.922704976852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45973.922704976852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45973.922704976852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45973.922704976852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45973.922704976852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45973.922704976852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45973.922704976852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45973.922704976852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45973.922704976852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45973.922704976852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45973.922704976852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45973.922704976852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45973.922704976852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45973.922704976852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45973.922704976852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45973.922704976852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45973.922704976852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45973.922704976852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45973.922704976852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45973.922704976852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45973.922704976852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45973.922704976852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45973.922704976852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45973.922704976852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45973.922704976852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45973.922704976852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45973.922704976852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45973.922704976852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45973.922704976852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45973.922704976852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45973.922704976852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45973.922704976852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45973.922704976852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45973.922704976852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45973.922704976852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45973.922704976852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45973.922704976852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45973.922704976852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45973.922704976852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45973.922704976852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45973.922704976852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45973.922704976852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45973.922704976852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45973.922704976852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45973.922704976852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45973.922704976852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45973.922704976852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45973.922704976852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45973.922704976852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45973.922704976852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45973.922704976852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45973.922704976852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45973.922704976852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45973.922704976852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45973.922704976852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45973.922704976852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45973.922704976852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45973.922704976852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45973.922704976852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45973.922704976852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45973.922704976852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45973.922704976852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45973.922704976852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45973.922704976852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45973.922704976852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45973.922704976852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45973.922704976852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45973.922704976852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45973.922704976852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45973.922704976852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45973.922704976852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45973.922704976852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45973.922704976852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45973.922704976852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45973.922704976852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45973.922704976852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45973.922704976852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45973.922704976852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45973.922704976852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45973.922704976852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45973.922704976852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45973.922704976852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45973.922704976852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45973.922704976852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45973.922704976852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45973.922704976852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45973.922704976852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45973.922704976852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45973.922704976852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45973.922704976852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45973.922704976852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45973.922704976852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45973.922704976852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45973.922704976852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45973.922704976852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45973.922704976852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45973.922704976852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45973.922704976852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45973.922704976852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45973.922704976852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45973.922704976852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45973.922704976852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45973.922704976852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45973.922704976852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45973.922704976852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45973.922704976852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45973.922704976852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45973.922704976852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45973.922704976852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45973.922704976852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45973.922704976852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45973.922704976852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45973.922704976852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45973.922704976852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45973.922704976852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45973.922704976852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45973.922704976852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45973.922704976852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45973.922704976852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45973.922704976852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45973.922704976852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45973.922704976852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45973.922704976852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45973.922704976852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45973.922704976852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45973.922704976852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45973.922704976852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45973.922704976852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45973.922704976852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45973.922704976852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45973.922704976852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45973.922704976852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45973.922704976852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45973.922704976852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45973.922704976852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45973.922704976852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45973.922704976852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45973.922704976852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45973.922704976852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45973.922704976852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45973.922704976852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45973.922704976852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45973.922704976852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45973.922704976852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45973.922704976852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45973.922704976852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45973.922704976852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45973.922704976852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45973.922704976852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45973.922704976852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45973.922704976852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45973.922704976852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45973.922704976852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45973.922704976852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45973.922704976852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45973.922704976852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45973.922704976852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45973.922704976852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45973.922704976852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45973.922704976852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45973.922704976852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45973.922704976852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45973.922704976852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45973.922704976852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45973.922704976852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45973.922704976852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270.44198738425621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45973.922704976852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45973.922704976852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45973.922704976852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45973.922704976852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45973.922704976852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45973.922704976852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45973.922704976852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45973.922704976852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45973.922704976852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45973.922704976852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45973.922704976852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45973.922704976852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45973.922704976852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45973.922704976852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45973.922704976852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45973.922704976852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45973.922704976852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45973.922704976852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45973.922704976852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45973.922704976852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45973.922704976852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45973.922704976852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45973.922704976852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45973.922704976852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45973.922704976852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45973.922704976852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45973.922704976852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45973.922704976852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45973.922704976852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45973.922704976852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45973.922704976852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45973.922704976852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45973.922704976852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45973.922704976852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45973.922704976852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45973.922704976852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45973.922704976852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45973.922704976852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45973.922704976852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45973.922704976852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45973.922704976852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45973.922704976852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45973.922704976852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45973.922704976852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45973.922704976852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45973.922704976852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45973.922704976852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45973.922704976852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45973.922704976852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45973.922704976852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45973.922704976852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45973.922704976852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45973.922704976852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45973.922704976852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45973.922704976852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45973.922704976852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45973.922704976852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45973.922704976852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45973.922704976852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45973.922704976852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45973.922704976852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45973.922704976852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45973.922704976852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45973.922704976852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45973.922704976852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45973.922704976852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45973.922704976852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45973.922704976852</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82.09064479166409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16">
        <f t="shared" ref="G3" ca="1" si="0">IFERROR(NOW()-F3,"")</f>
        <v>47.733827662035765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7" ca="1" si="1">IFERROR(NOW()-F4,"")</f>
        <v>25.261593865739997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45973.922704976852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45973.922704976852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45973.922704976852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45973.922704976852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45973.922704976852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45973.922704976852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45973.922704976852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45973.922704976852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45973.922704976852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45973.922704976852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45973.922704976852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45973.922704976852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45973.922704976852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45973.922704976852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45973.922704976852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45973.922704976852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45973.922704976852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45973.922704976852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45973.922704976852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45973.922704976852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45973.922704976852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45973.922704976852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45973.922704976852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45973.922704976852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45973.922704976852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45973.922704976852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45973.922704976852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45973.922704976852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45973.922704976852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45973.922704976852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45973.922704976852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45973.922704976852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45973.922704976852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45973.922704976852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45973.922704976852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45973.922704976852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45973.922704976852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45973.922704976852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45973.922704976852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45973.922704976852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45973.922704976852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45973.922704976852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45973.922704976852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45973.922704976852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45973.922704976852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45973.922704976852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45973.922704976852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45973.922704976852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45973.922704976852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45973.922704976852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45973.922704976852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45973.922704976852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45973.922704976852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45973.922704976852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45973.922704976852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45973.922704976852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45973.922704976852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45973.922704976852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45973.922704976852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45973.922704976852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45973.922704976852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45973.922704976852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45973.922704976852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45973.922704976852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45973.922704976852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45973.922704976852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45973.922704976852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45973.922704976852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45973.922704976852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45973.922704976852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45973.922704976852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45973.922704976852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45973.922704976852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45973.922704976852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45973.922704976852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45973.922704976852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45973.922704976852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45973.922704976852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45973.922704976852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45973.922704976852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45973.922704976852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45973.922704976852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45973.922704976852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45973.922704976852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45973.922704976852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45973.922704976852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45973.922704976852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45973.922704976852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45973.922704976852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45973.922704976852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45973.922704976852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45973.922704976852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45973.922704976852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45973.922704976852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45973.922704976852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45973.922704976852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45973.922704976852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45973.922704976852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45973.922704976852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45973.922704976852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45973.922704976852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45973.922704976852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45973.922704976852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45973.922704976852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45973.922704976852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45973.922704976852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45973.922704976852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45973.922704976852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45973.922704976852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45973.922704976852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45973.922704976852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45973.922704976852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45973.922704976852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45973.922704976852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45973.922704976852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45973.922704976852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45973.922704976852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45973.922704976852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45973.922704976852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45973.922704976852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45973.922704976852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45973.922704976852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45973.922704976852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45973.922704976852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45973.922704976852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45973.922704976852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45973.922704976852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45973.922704976852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45973.922704976852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45973.922704976852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45973.922704976852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45973.922704976852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45973.922704976852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45973.922704976852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45973.922704976852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45973.922704976852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45973.922704976852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45973.922704976852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45973.922704976852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45973.922704976852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45973.922704976852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45973.922704976852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45973.922704976852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45973.922704976852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45973.922704976852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45973.922704976852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45973.922704976852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45973.922704976852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45973.922704976852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45973.922704976852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45973.922704976852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45973.922704976852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45973.922704976852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45973.922704976852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45973.922704976852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45973.922704976852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45973.922704976852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45973.922704976852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45973.922704976852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45973.922704976852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45973.922704976852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45973.922704976852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45973.922704976852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45973.922704976852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45973.922704976852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45973.922704976852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45973.922704976852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45973.922704976852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45973.922704976852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45973.922704976852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45973.922704976852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45973.922704976852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45973.922704976852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45973.922704976852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45973.922704976852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45973.922704976852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45973.922704976852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45973.922704976852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45973.922704976852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45973.922704976852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45973.922704976852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45973.922704976852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45973.922704976852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45973.922704976852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45973.922704976852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45973.922704976852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45973.922704976852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45973.922704976852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45973.922704976852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45973.922704976852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45973.922704976852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45973.922704976852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45973.922704976852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45973.922704976852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45973.922704976852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45973.922704976852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45973.922704976852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45973.922704976852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45973.922704976852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45973.922704976852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45973.922704976852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45973.922704976852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45973.922704976852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45973.922704976852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45973.922704976852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45973.922704976852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45973.922704976852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45973.922704976852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45973.922704976852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45973.922704976852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45973.922704976852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45973.922704976852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45973.922704976852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45973.922704976852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45973.922704976852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45973.922704976852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45973.922704976852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45973.922704976852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45973.922704976852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45973.922704976852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45973.922704976852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45973.922704976852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45973.922704976852</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39119</v>
      </c>
      <c r="B2" s="141" t="str">
        <f>IFERROR(VLOOKUP(D2,DB!A:K,11,0),"")</f>
        <v>R6</v>
      </c>
      <c r="C2" s="142">
        <v>1</v>
      </c>
      <c r="D2" s="141" t="s">
        <v>30913</v>
      </c>
      <c r="E2" s="124" t="s">
        <v>39021</v>
      </c>
      <c r="F2" s="156">
        <v>45973.331250000003</v>
      </c>
      <c r="G2" s="105">
        <f t="shared" ref="G2:G49" ca="1" si="0">IFERROR(NOW()-F2,"-")</f>
        <v>0.59145497684949078</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2</v>
      </c>
      <c r="D3" s="141" t="s">
        <v>32050</v>
      </c>
      <c r="E3" s="124" t="s">
        <v>39021</v>
      </c>
      <c r="F3" s="143">
        <v>45973.888009259259</v>
      </c>
      <c r="G3" s="105">
        <f t="shared" ca="1" si="0"/>
        <v>3.469571759342216E-2</v>
      </c>
      <c r="H3" s="143">
        <v>45973.87872685185</v>
      </c>
      <c r="I3" s="141" t="str">
        <f>IFERROR(VLOOKUP(D3,DB!A:F,6,0),"")</f>
        <v>SCECO</v>
      </c>
      <c r="J3" s="141" t="str">
        <f>IFERROR(VLOOKUP(D3,DB!A:G,7,0),"")</f>
        <v>In progress+No BB Design</v>
      </c>
      <c r="K3" s="144" t="s">
        <v>39122</v>
      </c>
      <c r="L3" s="145" t="str">
        <f>IFERROR(VLOOKUP(D3,DB!A:I,9,0),"")</f>
        <v>Latis</v>
      </c>
    </row>
    <row r="4" spans="1:16382" ht="31.5" customHeight="1">
      <c r="A4" s="140"/>
      <c r="B4" s="141" t="str">
        <f>IFERROR(VLOOKUP(D4,DB!A:K,11,0),"")</f>
        <v/>
      </c>
      <c r="C4" s="142"/>
      <c r="D4" s="141"/>
      <c r="E4" s="124"/>
      <c r="F4" s="143"/>
      <c r="G4" s="105">
        <f t="shared" ca="1" si="0"/>
        <v>45973.922704976852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45973.922704976852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45973.922704976852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45973.922704976852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45973.922704976852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45973.922704976852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45973.922704976852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45973.922704976852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45973.922704976852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45973.922704976852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45973.922704976852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45973.922704976852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45973.922704976852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45973.922704976852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45973.922704976852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45973.922704976852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45973.922704976852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45973.922704976852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45973.922704976852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45973.922704976852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45973.922704976852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45973.922704976852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45973.922704976852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45973.922704976852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45973.922704976852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45973.922704976852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45973.922704976852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45973.922704976852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45973.922704976852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45973.922704976852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45973.922704976852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45973.922704976852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45973.922704976852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45973.922704976852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45973.922704976852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45973.922704976852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45973.922704976852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45973.922704976852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45973.922704976852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45973.922704976852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45973.922704976852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45973.922704976852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45973.922704976852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45973.922704976852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45973.922704976852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45973.922704976852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45973.922704976852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45973.922704976852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45973.922704976852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45973.922704976852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45973.922704976852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45973.922704976852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45973.922704976852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45973.922704976852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45973.922704976852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45973.922704976852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45973.922704976852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45973.922704976852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45973.922704976852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45973.922704976852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45973.922704976852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45973.922704976852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45973.922704976852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45973.922704976852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45973.922704976852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45973.922704976852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45973.922704976852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45973.922704976852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45973.922704976852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45973.922704976852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45973.922704976852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45973.922704976852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45973.922704976852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45973.922704976852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45973.922704976852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45973.922704976852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45973.922704976852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45973.922704976852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45973.922704976852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45973.922704976852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45973.922704976852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45973.922704976852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45973.922704976852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45973.922704976852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45973.922704976852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45973.922704976852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45973.922704976852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45973.922704976852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45973.922704976852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45973.922704976852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45973.922704976852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45973.922704976852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45973.922704976852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45973.922704976852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45973.922704976852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45973.922704976852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45973.922704976852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45973.922704976852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45973.922704976852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45973.922704976852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45973.922704976852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45973.922704976852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45973.922704976852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45973.922704976852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45973.922704976852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45973.922704976852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45973.922704976852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45973.922704976852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45973.922704976852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45973.922704976852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45973.922704976852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45973.922704976852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45973.922704976852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45973.922704976852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45973.922704976852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45973.922704976852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45973.922704976852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45973.922704976852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45973.922704976852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45973.922704976852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45973.922704976852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45973.922704976852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45973.922704976852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45973.922704976852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45973.922704976852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45973.922704976852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45973.922704976852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45973.922704976852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45973.922704976852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45973.922704976852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45973.922704976852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45973.922704976852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45973.922704976852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45973.922704976852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45973.922704976852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45973.922704976852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45973.922704976852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45973.922704976852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45973.922704976852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45973.922704976852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45973.922704976852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45973.922704976852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45973.922704976852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45973.922704976852</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