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082" documentId="120_S{2AC9BD13-BADA-5192-A53E-5A8FF88502F6}" xr6:coauthVersionLast="47" xr6:coauthVersionMax="47" xr10:uidLastSave="{51981502-9698-4150-8F4C-D895192C5A7A}"/>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4" l="1"/>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B517" i="4"/>
  <c r="G517" i="4"/>
  <c r="I517" i="4"/>
  <c r="J517" i="4"/>
  <c r="L517" i="4"/>
  <c r="B5" i="2"/>
  <c r="G4" i="2"/>
  <c r="G5" i="2"/>
  <c r="G2" i="4"/>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3" i="4"/>
  <c r="G3" i="4"/>
  <c r="I3" i="4"/>
  <c r="J3" i="4"/>
  <c r="L3"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4" i="2"/>
  <c r="I4" i="2"/>
  <c r="J4" i="2"/>
  <c r="L4" i="2"/>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 i="1"/>
  <c r="G3" i="1"/>
  <c r="I3" i="1"/>
  <c r="J3" i="1"/>
  <c r="L3" i="1"/>
  <c r="B4" i="1"/>
  <c r="G4" i="1"/>
  <c r="I4" i="1"/>
  <c r="J4" i="1"/>
  <c r="L4" i="1"/>
  <c r="B5" i="1"/>
  <c r="G5" i="1"/>
  <c r="I5" i="1"/>
  <c r="J5" i="1"/>
  <c r="L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<sst xmlns="http://schemas.openxmlformats.org/spreadsheetml/2006/main" count="180277" uniqueCount="39123">
  <si>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</si>
  <si>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</si>
  <si>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</si>
  <si>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</si>
  <si>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</si>
  <si>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</si>
  <si>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</si>
  <si>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</si>
  <si>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</si>
  <si>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</si>
  <si>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</si>
  <si>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</si>
  <si>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</si>
  <si>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</si>
  <si>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</si>
  <si>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</si>
  <si>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</si>
  <si>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</si>
  <si>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</si>
  <si>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</si>
  <si>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</si>
  <si>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</si>
  <si>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</si>
  <si>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</si>
  <si>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</si>
  <si>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</si>
  <si>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</si>
  <si>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</si>
  <si>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</si>
  <si>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</si>
  <si>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</si>
  <si>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</si>
  <si>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</si>
  <si>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</si>
  <si>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</si>
  <si>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</si>
  <si>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</si>
  <si>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</si>
  <si>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</si>
  <si>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</si>
  <si>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</si>
  <si>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</si>
  <si>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</si>
  <si>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</si>
  <si>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</si>
  <si>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</si>
  <si>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</si>
  <si>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</si>
  <si>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</si>
  <si>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</si>
  <si>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</si>
  <si>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</si>
  <si>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</si>
  <si>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</si>
  <si>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</si>
  <si>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</si>
  <si>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</si>
  <si>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</si>
  <si>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</si>
  <si>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</si>
  <si>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</si>
  <si>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</si>
  <si>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</si>
  <si>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</si>
  <si>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</si>
  <si>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</si>
  <si>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</si>
  <si>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</si>
  <si>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</si>
  <si>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</si>
  <si>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</si>
  <si>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</si>
  <si>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</si>
  <si>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</si>
  <si>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</si>
  <si>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</si>
  <si>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</si>
  <si>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</si>
  <si>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</si>
  <si>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</si>
  <si>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</si>
  <si>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</si>
  <si>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</si>
  <si>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</si>
  <si>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</si>
  <si>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</si>
  <si>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</si>
  <si>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</si>
  <si>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</si>
  <si>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</si>
  <si>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</si>
  <si>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</si>
  <si>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</si>
  <si>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</si>
  <si>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</si>
  <si>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</si>
  <si>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</si>
  <si>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</si>
  <si>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</si>
  <si>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</si>
  <si>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</si>
  <si>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</si>
  <si>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</si>
  <si>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</si>
  <si>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</si>
  <si>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</si>
  <si>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</si>
  <si>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</si>
  <si>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</si>
  <si>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</si>
  <si>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</si>
  <si>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</si>
  <si>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</si>
  <si>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</si>
  <si>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</si>
  <si>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</si>
  <si>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</si>
  <si>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</si>
  <si>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</si>
  <si>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</si>
  <si>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</si>
  <si>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</si>
  <si>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</si>
  <si>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</si>
  <si>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</si>
  <si>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</si>
  <si>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</si>
  <si>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</si>
  <si>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</si>
  <si>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</si>
  <si>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</si>
  <si>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</si>
  <si>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</si>
  <si>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</si>
  <si>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</si>
  <si>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</si>
  <si>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</si>
  <si>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</si>
  <si>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</si>
  <si>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</si>
  <si>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</si>
  <si>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</si>
  <si>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</si>
  <si>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</si>
  <si>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</si>
  <si>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</si>
  <si>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</si>
  <si>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</si>
  <si>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</si>
  <si>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</si>
  <si>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</si>
  <si>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</si>
  <si>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</si>
  <si>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</si>
  <si>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</si>
  <si>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</si>
  <si>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</si>
  <si>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</si>
  <si>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</si>
  <si>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</si>
  <si>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</si>
  <si>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</si>
  <si>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</si>
  <si>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</si>
  <si>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</si>
  <si>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</si>
  <si>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</si>
  <si>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</si>
  <si>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</si>
  <si>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</si>
  <si>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</si>
  <si>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</si>
  <si>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</si>
  <si>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</si>
  <si>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</si>
  <si>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</si>
  <si>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</si>
  <si>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</si>
  <si>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</si>
  <si>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</si>
  <si>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</si>
  <si>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</si>
  <si>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</si>
  <si>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</si>
  <si>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</si>
  <si>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</si>
  <si>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</si>
  <si>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</si>
  <si>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</si>
  <si>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</si>
  <si>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</si>
  <si>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</si>
  <si>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</si>
  <si>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</si>
  <si>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</si>
  <si>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</si>
  <si>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</si>
  <si>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</si>
  <si>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</si>
  <si>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</si>
  <si>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</si>
  <si>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</si>
  <si>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</si>
  <si>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</si>
  <si>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</si>
  <si>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</si>
  <si>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</si>
  <si>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</si>
  <si>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</si>
  <si>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</si>
  <si>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</si>
  <si>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</si>
  <si>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</si>
  <si>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</si>
  <si>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</si>
  <si>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</si>
  <si>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</si>
  <si>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</si>
  <si>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</si>
  <si>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</si>
  <si>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</si>
  <si>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</si>
  <si>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</si>
  <si>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</si>
  <si>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</si>
  <si>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</si>
  <si>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</si>
  <si>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</si>
  <si>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</si>
  <si>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</si>
  <si>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</si>
  <si>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</si>
  <si>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</si>
  <si>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</si>
  <si>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</si>
  <si>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</si>
  <si>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</si>
  <si>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</si>
  <si>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</si>
  <si>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</si>
  <si>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</si>
  <si>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</si>
  <si>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</si>
  <si>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</si>
  <si>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</si>
  <si>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</si>
  <si>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</si>
  <si>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</si>
  <si>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</si>
  <si>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</si>
  <si>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</si>
  <si>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</si>
  <si>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</si>
  <si>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</si>
  <si>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</si>
  <si>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</si>
  <si>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</si>
  <si>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</si>
  <si>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</si>
  <si>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</si>
  <si>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</si>
  <si>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</si>
  <si>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</si>
  <si>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</si>
  <si>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</si>
  <si>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</si>
  <si>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</si>
  <si>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</si>
  <si>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</si>
  <si>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</si>
  <si>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</si>
  <si>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</si>
  <si>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</si>
  <si>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</si>
  <si>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</si>
  <si>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</si>
  <si>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</si>
  <si>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</si>
  <si>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</si>
  <si>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</si>
  <si>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</si>
  <si>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</si>
  <si>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</si>
  <si>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</si>
  <si>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</si>
  <si>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</si>
  <si>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</si>
  <si>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</si>
  <si>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</si>
  <si>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</si>
  <si>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</si>
  <si>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</si>
  <si>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</si>
  <si>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</si>
  <si>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</si>
  <si>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</si>
  <si>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</si>
  <si>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</si>
  <si>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</si>
  <si>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</si>
  <si>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</si>
  <si>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</si>
  <si>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</si>
  <si>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</si>
  <si>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</si>
  <si>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</si>
  <si>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</si>
  <si>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</si>
  <si>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</si>
  <si>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</si>
  <si>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</si>
  <si>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</si>
  <si>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</si>
  <si>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</si>
  <si>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</si>
  <si>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</si>
  <si>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</si>
  <si>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</si>
  <si>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</si>
  <si>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</si>
  <si>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</si>
  <si>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</si>
  <si>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</si>
  <si>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</si>
  <si>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</si>
  <si>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</si>
  <si>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</si>
  <si>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</si>
  <si>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</si>
  <si>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</si>
  <si>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</si>
  <si>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</si>
  <si>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</si>
  <si>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</si>
  <si>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</si>
  <si>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</si>
  <si>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</si>
  <si>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</si>
  <si>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</si>
  <si>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</si>
  <si>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</si>
  <si>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</si>
  <si>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</si>
  <si>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</si>
  <si>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</si>
  <si>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</si>
  <si>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</si>
  <si>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</si>
  <si>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</si>
  <si>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</si>
  <si>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</si>
  <si>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</si>
  <si>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</si>
  <si>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</si>
  <si>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</si>
  <si>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</si>
  <si>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</si>
  <si>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</si>
  <si>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</si>
  <si>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</si>
  <si>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</si>
  <si>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</si>
  <si>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</si>
  <si>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</si>
  <si>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</si>
  <si>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</si>
  <si>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</si>
  <si>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</si>
  <si>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</si>
  <si>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</si>
  <si>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</si>
  <si>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</si>
  <si>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</si>
  <si>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</si>
  <si>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</si>
  <si>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</si>
  <si>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</si>
  <si>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</si>
  <si>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</si>
  <si>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</si>
  <si>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</si>
  <si>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</si>
  <si>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</si>
  <si>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</si>
  <si>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</si>
  <si>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</si>
  <si>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</si>
  <si>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</si>
  <si>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</si>
  <si>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</si>
  <si>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</si>
  <si>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</si>
  <si>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</si>
  <si>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</si>
  <si>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</si>
  <si>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</si>
  <si>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</si>
  <si>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</si>
  <si>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</si>
  <si>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</si>
  <si>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</si>
  <si>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</si>
  <si>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</si>
  <si>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</si>
  <si>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</si>
  <si>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</si>
  <si>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</si>
  <si>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</si>
  <si>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</si>
  <si>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</si>
  <si>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</si>
  <si>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</si>
  <si>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</si>
  <si>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</si>
  <si>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</si>
  <si>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</si>
  <si>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</si>
  <si>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</si>
  <si>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</si>
  <si>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</si>
  <si>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</si>
  <si>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</si>
  <si>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</si>
  <si>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</si>
  <si>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</si>
  <si>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</si>
  <si>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</si>
  <si>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</si>
  <si>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</si>
  <si>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</si>
  <si>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</si>
  <si>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</si>
  <si>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</si>
  <si>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</si>
  <si>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</si>
  <si>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</si>
  <si>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</si>
  <si>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</si>
  <si>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</si>
  <si>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</si>
  <si>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</si>
  <si>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</si>
  <si>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</si>
  <si>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</si>
  <si>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</si>
  <si>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</si>
  <si>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</si>
  <si>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</si>
  <si>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</si>
  <si>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</si>
  <si>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</si>
  <si>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</si>
  <si>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</si>
  <si>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</si>
  <si>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</si>
  <si>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</si>
  <si>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</si>
  <si>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</si>
  <si>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</si>
  <si>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</si>
  <si>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</si>
  <si>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</si>
  <si>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</si>
  <si>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</si>
  <si>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</si>
  <si>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</si>
  <si>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</si>
  <si>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</si>
  <si>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</si>
  <si>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</si>
  <si>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</si>
  <si>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</si>
  <si>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</si>
  <si>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</si>
  <si>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</si>
  <si>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</si>
  <si>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</si>
  <si>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</si>
  <si>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</si>
  <si>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</si>
  <si>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</si>
  <si>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</si>
  <si>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</si>
  <si>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</si>
  <si>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</si>
  <si>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</si>
  <si>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</si>
  <si>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</si>
  <si>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</si>
  <si>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</si>
  <si>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</si>
  <si>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</si>
  <si>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</si>
  <si>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</si>
  <si>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</si>
  <si>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</si>
  <si>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</si>
  <si>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</si>
  <si>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</si>
  <si>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</si>
  <si>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</si>
  <si>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</si>
  <si>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</si>
  <si>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</si>
  <si>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</si>
  <si>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</si>
  <si>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</si>
  <si>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</si>
  <si>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</si>
  <si>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</si>
  <si>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</si>
  <si>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</si>
  <si>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</si>
  <si>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</si>
  <si>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</si>
  <si>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</si>
  <si>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</si>
  <si>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</si>
  <si>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</si>
  <si>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</si>
  <si>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</si>
  <si>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</si>
  <si>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</si>
  <si>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</si>
  <si>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</si>
  <si>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</si>
  <si>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</si>
  <si>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</si>
  <si>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</si>
  <si>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</si>
  <si>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</si>
  <si>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</si>
  <si>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</si>
  <si>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</si>
  <si>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</si>
  <si>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</si>
  <si>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</si>
  <si>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</si>
  <si>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</si>
  <si>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</si>
  <si>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</si>
  <si>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</si>
  <si>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</si>
  <si>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</si>
  <si>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</si>
  <si>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</si>
  <si>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</si>
  <si>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</si>
  <si>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</si>
  <si>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</si>
  <si>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</si>
  <si>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</si>
  <si>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</si>
  <si>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</si>
  <si>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</si>
  <si>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</si>
  <si>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</si>
  <si>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</si>
  <si>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</si>
  <si>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</si>
  <si>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</si>
  <si>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</si>
  <si>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</si>
  <si>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</si>
  <si>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</si>
  <si>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</si>
  <si>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</si>
  <si>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</si>
  <si>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</si>
  <si>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</si>
  <si>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</si>
  <si>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</si>
  <si>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</si>
  <si>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</si>
  <si>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</si>
  <si>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</si>
  <si>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</si>
  <si>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</si>
  <si>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</si>
  <si>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</si>
  <si>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</si>
  <si>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</si>
  <si>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</si>
  <si>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</si>
  <si>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</si>
  <si>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</si>
  <si>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</si>
  <si>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</si>
  <si>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</si>
  <si>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</si>
  <si>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</si>
  <si>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</si>
  <si>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</si>
  <si>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</si>
  <si>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</si>
  <si>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</si>
  <si>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</si>
  <si>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</si>
  <si>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</si>
  <si>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</si>
  <si>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</si>
  <si>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</si>
  <si>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</si>
  <si>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</si>
  <si>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</si>
  <si>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</si>
  <si>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</si>
  <si>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</si>
  <si>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</si>
  <si>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</si>
  <si>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</si>
  <si>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</si>
  <si>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</si>
  <si>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</si>
  <si>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</si>
  <si>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</si>
  <si>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</si>
  <si>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</si>
  <si>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</si>
  <si>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</si>
  <si>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</si>
  <si>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</si>
  <si>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</si>
  <si>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</si>
  <si>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</si>
  <si>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</si>
  <si>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</si>
  <si>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</si>
  <si>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</si>
  <si>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</si>
  <si>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</si>
  <si>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</si>
  <si>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</si>
  <si>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</si>
  <si>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</si>
  <si>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</si>
  <si>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</si>
  <si>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</si>
  <si>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</si>
  <si>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</si>
  <si>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</si>
  <si>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</si>
  <si>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</si>
  <si>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</si>
  <si>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</si>
  <si>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</si>
  <si>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</si>
  <si>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</si>
  <si>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</si>
  <si>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</si>
  <si>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</si>
  <si>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</si>
  <si>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</si>
  <si>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</si>
  <si>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</si>
  <si>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</si>
  <si>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</si>
  <si>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</si>
  <si>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</si>
  <si>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</si>
  <si>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</si>
  <si>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</si>
  <si>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</si>
  <si>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</si>
  <si>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</si>
  <si>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</si>
  <si>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</si>
  <si>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</si>
  <si>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</si>
  <si>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</si>
  <si>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</si>
  <si>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</si>
  <si>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</si>
  <si>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</si>
  <si>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</si>
  <si>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</si>
  <si>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</si>
  <si>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</si>
  <si>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</si>
  <si>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</si>
  <si>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</si>
  <si>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</si>
  <si>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</si>
  <si>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</si>
  <si>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</si>
  <si>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</si>
  <si>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</si>
  <si>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</si>
  <si>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</si>
  <si>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</si>
  <si>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</si>
  <si>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</si>
  <si>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</si>
  <si>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</si>
  <si>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</si>
  <si>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</si>
  <si>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</si>
  <si>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</si>
  <si>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</si>
  <si>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</si>
  <si>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</si>
  <si>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</si>
  <si>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</si>
  <si>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</si>
  <si>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</si>
  <si>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</si>
  <si>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</si>
  <si>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</si>
  <si>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</si>
  <si>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</si>
  <si>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</si>
  <si>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</si>
  <si>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</si>
  <si>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</si>
  <si>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</si>
  <si>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</si>
  <si>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</si>
  <si>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</si>
  <si>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</si>
  <si>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</si>
  <si>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</si>
  <si>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</si>
  <si>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</si>
  <si>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</si>
  <si>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</si>
  <si>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</si>
  <si>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</si>
  <si>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</si>
  <si>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</si>
  <si>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</si>
  <si>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</si>
  <si>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</si>
  <si>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</si>
  <si>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</si>
  <si>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</si>
  <si>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</si>
  <si>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</si>
  <si>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</si>
  <si>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</si>
  <si>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</si>
  <si>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</si>
  <si>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</si>
  <si>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</si>
  <si>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</si>
  <si>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</si>
  <si>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</si>
  <si>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</si>
  <si>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</si>
  <si>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</si>
  <si>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</si>
  <si>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</si>
  <si>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</si>
  <si>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</si>
  <si>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</si>
  <si>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</si>
  <si>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</si>
  <si>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</si>
  <si>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</si>
  <si>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</si>
  <si>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</si>
  <si>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</si>
  <si>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</si>
  <si>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</si>
  <si>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</si>
  <si>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</si>
  <si>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</si>
  <si>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</si>
  <si>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</si>
  <si>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</si>
  <si>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</si>
  <si>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</si>
  <si>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</si>
  <si>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</si>
  <si>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</si>
  <si>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</si>
  <si>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</si>
  <si>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</si>
  <si>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</si>
  <si>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</si>
  <si>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</si>
  <si>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</si>
  <si>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</si>
  <si>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</si>
  <si>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</si>
  <si>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</si>
  <si>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</si>
  <si>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</si>
  <si>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</si>
  <si>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</si>
  <si>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</si>
  <si>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</si>
  <si>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</si>
  <si>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</si>
  <si>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</si>
  <si>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</si>
  <si>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</si>
  <si>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</si>
  <si>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</si>
  <si>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</si>
  <si>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</si>
  <si>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</si>
  <si>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</si>
  <si>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</si>
  <si>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</si>
  <si>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</si>
  <si>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</si>
  <si>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</si>
  <si>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</si>
  <si>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</si>
  <si>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</si>
  <si>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</si>
  <si>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</si>
  <si>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</si>
  <si>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</si>
  <si>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</si>
  <si>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</si>
  <si>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</si>
  <si>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</si>
  <si>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</si>
  <si>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</si>
  <si>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</si>
  <si>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</si>
  <si>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</si>
  <si>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</si>
  <si>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</si>
  <si>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</si>
  <si>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</si>
  <si>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</si>
  <si>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</si>
  <si>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</si>
  <si>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</si>
  <si>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</si>
  <si>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</si>
  <si>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</si>
  <si>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</si>
  <si>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</si>
  <si>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</si>
  <si>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</si>
  <si>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</si>
  <si>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</si>
  <si>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</si>
  <si>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</si>
  <si>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</si>
  <si>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</si>
  <si>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</si>
  <si>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</si>
  <si>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</si>
  <si>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</si>
  <si>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</si>
  <si>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</si>
  <si>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</si>
  <si>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</si>
  <si>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</si>
  <si>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</si>
  <si>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</si>
  <si>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</si>
  <si>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</si>
  <si>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</si>
  <si>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</si>
  <si>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</si>
  <si>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</si>
  <si>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</si>
  <si>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</si>
  <si>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</si>
  <si>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</si>
  <si>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</si>
  <si>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</si>
  <si>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</si>
  <si>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</si>
  <si>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</si>
  <si>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</si>
  <si>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</si>
  <si>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</si>
  <si>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</si>
  <si>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</si>
  <si>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</si>
  <si>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</si>
  <si>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</si>
  <si>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</si>
  <si>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</si>
  <si>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</si>
  <si>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</si>
  <si>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</si>
  <si>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</si>
  <si>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</si>
  <si>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</si>
  <si>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</si>
  <si>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</si>
  <si>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</si>
  <si>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</si>
  <si>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</si>
  <si>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</si>
  <si>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</si>
  <si>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</si>
  <si>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</si>
  <si>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</si>
  <si>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</si>
  <si>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</si>
  <si>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</si>
  <si>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</si>
  <si>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</si>
  <si>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</si>
  <si>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</si>
  <si>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</si>
  <si>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</si>
  <si>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</si>
  <si>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</si>
  <si>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</si>
  <si>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</si>
  <si>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</si>
  <si>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</si>
  <si>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</si>
  <si>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</si>
  <si>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</si>
  <si>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</si>
  <si>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</si>
  <si>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</si>
  <si>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</si>
  <si>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</si>
  <si>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</si>
  <si>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</si>
  <si>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</si>
  <si>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</si>
  <si>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</si>
  <si>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</si>
  <si>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</si>
  <si>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</si>
  <si>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</si>
  <si>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</si>
  <si>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</si>
  <si>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</si>
  <si>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</si>
  <si>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</si>
  <si>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</si>
  <si>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</si>
  <si>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</si>
  <si>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</si>
  <si>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</si>
  <si>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</si>
  <si>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</si>
  <si>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</si>
  <si>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</si>
  <si>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</si>
  <si>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</si>
  <si>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</si>
  <si>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</si>
  <si>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</si>
  <si>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</si>
  <si>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</si>
  <si>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</si>
  <si>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</si>
  <si>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</si>
  <si>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</si>
  <si>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</si>
  <si>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</si>
  <si>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</si>
  <si>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</si>
  <si>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</si>
  <si>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</si>
  <si>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</si>
  <si>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</si>
  <si>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</si>
  <si>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</si>
  <si>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</si>
  <si>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</si>
  <si>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</si>
  <si>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</si>
  <si>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</si>
  <si>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</si>
  <si>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</si>
  <si>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</si>
  <si>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</si>
  <si>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</si>
  <si>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</si>
  <si>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</si>
  <si>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</si>
  <si>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</si>
  <si>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</si>
  <si>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</si>
  <si>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</si>
  <si>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</si>
  <si>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</si>
  <si>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</si>
  <si>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</si>
  <si>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</si>
  <si>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</si>
  <si>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</si>
  <si>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</si>
  <si>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</si>
  <si>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</si>
  <si>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</si>
  <si>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</si>
  <si>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</si>
  <si>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</si>
  <si>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</si>
  <si>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</si>
  <si>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</si>
  <si>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</si>
  <si>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</si>
  <si>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</si>
  <si>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</si>
  <si>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</si>
  <si>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</si>
  <si>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</si>
  <si>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</si>
  <si>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</si>
  <si>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</si>
  <si>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</si>
  <si>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</si>
  <si>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</si>
  <si>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</si>
  <si>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</si>
  <si>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</si>
  <si>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</si>
  <si>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</si>
  <si>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</si>
  <si>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</si>
  <si>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</si>
  <si>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</si>
  <si>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</si>
  <si>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</si>
  <si>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</si>
  <si>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</si>
  <si>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</si>
  <si>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</si>
  <si>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</si>
  <si>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</si>
  <si>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</si>
  <si>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</si>
  <si>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</si>
  <si>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</si>
  <si>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</si>
  <si>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</si>
  <si>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</si>
  <si>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</si>
  <si>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</si>
  <si>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</si>
  <si>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</si>
  <si>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</si>
  <si>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</si>
  <si>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</si>
  <si>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</si>
  <si>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</si>
  <si>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</si>
  <si>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</si>
  <si>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</si>
  <si>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</si>
  <si>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</si>
  <si>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</si>
  <si>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</si>
  <si>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</si>
  <si>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</si>
  <si>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</si>
  <si>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</si>
  <si>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</si>
  <si>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</si>
  <si>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</si>
  <si>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</si>
  <si>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</si>
  <si>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</si>
  <si>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</si>
  <si>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</si>
  <si>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</si>
  <si>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</si>
  <si>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</si>
  <si>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</si>
  <si>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</si>
  <si>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</si>
  <si>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</si>
  <si>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</si>
  <si>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</si>
  <si>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</si>
  <si>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</si>
  <si>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</si>
  <si>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</si>
  <si>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</si>
  <si>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</si>
  <si>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</si>
  <si>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</si>
  <si>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</si>
  <si>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</si>
  <si>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</si>
  <si>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</si>
  <si>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</si>
  <si>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</si>
  <si>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</si>
  <si>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</si>
  <si>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</si>
  <si>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</si>
  <si>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</si>
  <si>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</si>
  <si>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</si>
  <si>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</si>
  <si>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</si>
  <si>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</si>
  <si>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</si>
  <si>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</si>
  <si>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</si>
  <si>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</si>
  <si>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</si>
  <si>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</si>
  <si>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</si>
  <si>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</si>
  <si>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</si>
  <si>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</si>
  <si>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</si>
  <si>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</si>
  <si>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</si>
  <si>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</si>
  <si>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</si>
  <si>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</si>
  <si>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</si>
  <si>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</si>
  <si>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</si>
  <si>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</si>
  <si>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</si>
  <si>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</si>
  <si>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</si>
  <si>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</si>
  <si>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</si>
  <si>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</si>
  <si>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</si>
  <si>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</si>
  <si>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</si>
  <si>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</si>
  <si>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</si>
  <si>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</si>
  <si>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</si>
  <si>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</si>
  <si>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</si>
  <si>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</si>
  <si>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</si>
  <si>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</si>
  <si>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</si>
  <si>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</si>
  <si>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</si>
  <si>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</si>
  <si>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</si>
  <si>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</si>
  <si>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</si>
  <si>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</si>
  <si>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</si>
  <si>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</si>
  <si>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</si>
  <si>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</si>
  <si>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</si>
  <si>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</si>
  <si>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</si>
  <si>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</si>
  <si>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</si>
  <si>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</si>
  <si>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</si>
  <si>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</si>
  <si>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</si>
  <si>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</si>
  <si>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</si>
  <si>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</si>
  <si>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</si>
  <si>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</si>
  <si>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</si>
  <si>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</si>
  <si>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</si>
  <si>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</si>
  <si>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</si>
  <si>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</si>
  <si>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</si>
  <si>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</si>
  <si>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</si>
  <si>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</si>
  <si>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</si>
  <si>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</si>
  <si>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</si>
  <si>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</si>
  <si>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</si>
  <si>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</si>
  <si>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</si>
  <si>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</si>
  <si>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</si>
  <si>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</si>
  <si>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</si>
  <si>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</si>
  <si>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</si>
  <si>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</si>
  <si>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</si>
  <si>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</si>
  <si>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</si>
  <si>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</si>
  <si>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</si>
  <si>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</si>
  <si>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</si>
  <si>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</si>
  <si>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</si>
  <si>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</si>
  <si>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</si>
  <si>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</si>
  <si>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</si>
  <si>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</si>
  <si>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</si>
  <si>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</si>
  <si>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</si>
  <si>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</si>
  <si>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</si>
  <si>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</si>
  <si>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</si>
  <si>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</si>
  <si>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</si>
  <si>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</si>
  <si>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</si>
  <si>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</si>
  <si>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</si>
  <si>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</si>
  <si>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</si>
  <si>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</si>
  <si>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</si>
  <si>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</si>
  <si>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</si>
  <si>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</si>
  <si>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</si>
  <si>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</si>
  <si>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</si>
  <si>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</si>
  <si>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</si>
  <si>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</si>
  <si>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</si>
  <si>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</si>
  <si>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</si>
  <si>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</si>
  <si>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</si>
  <si>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</si>
  <si>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</si>
  <si>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</si>
  <si>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</si>
  <si>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</si>
  <si>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</si>
  <si>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</si>
  <si>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</si>
  <si>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</si>
  <si>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</si>
  <si>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</si>
  <si>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</si>
  <si>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</si>
  <si>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</si>
  <si>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</si>
  <si>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</si>
  <si>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</si>
  <si>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</si>
  <si>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</si>
  <si>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</si>
  <si>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</si>
  <si>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</si>
  <si>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</si>
  <si>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</si>
  <si>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</si>
  <si>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</si>
  <si>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</si>
  <si>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</si>
  <si>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</si>
  <si>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</si>
  <si>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</si>
  <si>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</si>
  <si>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</si>
  <si>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</si>
  <si>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</si>
  <si>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</si>
  <si>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</si>
  <si>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</si>
  <si>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</si>
  <si>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</si>
  <si>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</si>
  <si>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</si>
  <si>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</si>
  <si>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</si>
  <si>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</si>
  <si>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</si>
  <si>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</si>
  <si>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</si>
  <si>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</si>
  <si>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</si>
  <si>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</si>
  <si>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</si>
  <si>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</si>
  <si>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</si>
  <si>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</si>
  <si>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</si>
  <si>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</si>
  <si>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</si>
  <si>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</si>
  <si>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</si>
  <si>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</si>
  <si>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</si>
  <si>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</si>
  <si>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</si>
  <si>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</si>
  <si>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</si>
  <si>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</si>
  <si>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</si>
  <si>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</si>
  <si>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</si>
  <si>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</si>
  <si>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</si>
  <si>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</si>
  <si>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</si>
  <si>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</si>
  <si>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</si>
  <si>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</si>
  <si>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</si>
  <si>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</si>
  <si>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</si>
  <si>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</si>
  <si>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</si>
  <si>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</si>
  <si>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</si>
  <si>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</si>
  <si>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</si>
  <si>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</si>
  <si>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</si>
  <si>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</si>
  <si>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</si>
  <si>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</si>
  <si>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</si>
  <si>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</si>
  <si>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</si>
  <si>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</si>
  <si>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</si>
  <si>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</si>
  <si>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</si>
  <si>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</si>
  <si>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</si>
  <si>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</si>
  <si>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</si>
  <si>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</si>
  <si>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</si>
  <si>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</si>
  <si>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</si>
  <si>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</si>
  <si>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</si>
  <si>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</si>
  <si>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</si>
  <si>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</si>
  <si>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</si>
  <si>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</si>
  <si>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</si>
  <si>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</si>
  <si>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</si>
  <si>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</si>
  <si>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</si>
  <si>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</si>
  <si>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</si>
  <si>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</si>
  <si>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</si>
  <si>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</si>
  <si>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</si>
  <si>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</si>
  <si>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</si>
  <si>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</si>
  <si>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</si>
  <si>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</si>
  <si>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</si>
  <si>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</si>
  <si>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</si>
  <si>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</si>
  <si>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</si>
  <si>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</si>
  <si>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</si>
  <si>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</si>
  <si>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</si>
  <si>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</si>
  <si>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</si>
  <si>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</si>
  <si>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</si>
  <si>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</si>
  <si>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</si>
  <si>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</si>
  <si>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</si>
  <si>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</si>
  <si>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</si>
  <si>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</si>
  <si>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</si>
  <si>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</si>
  <si>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</si>
  <si>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</si>
  <si>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</si>
  <si>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</si>
  <si>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</si>
  <si>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</si>
  <si>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</si>
  <si>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</si>
  <si>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</si>
  <si>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</si>
  <si>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</si>
  <si>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</si>
  <si>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</si>
  <si>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</si>
  <si>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</si>
  <si>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</si>
  <si>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</si>
  <si>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</si>
  <si>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</si>
  <si>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</si>
  <si>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</si>
  <si>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</si>
  <si>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</si>
  <si>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</si>
  <si>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</si>
  <si>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</si>
  <si>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</si>
  <si>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</si>
  <si>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</si>
  <si>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</si>
  <si>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</si>
  <si>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</si>
  <si>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</si>
  <si>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</si>
  <si>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</si>
  <si>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</si>
  <si>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</si>
  <si>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</si>
  <si>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</si>
  <si>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</si>
  <si>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</si>
  <si>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</si>
  <si>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</si>
  <si>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</si>
  <si>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</si>
  <si>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</si>
  <si>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</si>
  <si>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</si>
  <si>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</si>
  <si>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</si>
  <si>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</si>
  <si>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</si>
  <si>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</si>
  <si>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</si>
  <si>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</si>
  <si>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</si>
  <si>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</si>
  <si>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</si>
  <si>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</si>
  <si>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</si>
  <si>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</si>
  <si>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</si>
  <si>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</si>
  <si>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</si>
  <si>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</si>
  <si>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</si>
  <si>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</si>
  <si>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</si>
  <si>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</si>
  <si>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</si>
  <si>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</si>
  <si>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</si>
  <si>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</si>
  <si>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</si>
  <si>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</si>
  <si>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</si>
  <si>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</si>
  <si>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</si>
  <si>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</si>
  <si>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</si>
  <si>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</si>
  <si>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</si>
  <si>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</si>
  <si>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</si>
  <si>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</si>
  <si>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</si>
  <si>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</si>
  <si>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</si>
  <si>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</si>
  <si>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</si>
  <si>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</si>
  <si>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</si>
  <si>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</si>
  <si>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</si>
  <si>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</si>
  <si>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</si>
  <si>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</si>
  <si>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</si>
  <si>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</si>
  <si>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</si>
  <si>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</si>
  <si>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</si>
  <si>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</si>
  <si>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</si>
  <si>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</si>
  <si>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</si>
  <si>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</si>
  <si>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</si>
  <si>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</si>
  <si>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</si>
  <si>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</si>
  <si>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</si>
  <si>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</si>
  <si>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</si>
  <si>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</si>
  <si>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</si>
  <si>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</si>
  <si>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</si>
  <si>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</si>
  <si>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</si>
  <si>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</si>
  <si>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</si>
  <si>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</si>
  <si>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</si>
  <si>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</si>
  <si>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</si>
  <si>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</si>
  <si>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</si>
  <si>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</si>
  <si>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</si>
  <si>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</si>
  <si>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</si>
  <si>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</si>
  <si>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</si>
  <si>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</si>
  <si>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</si>
  <si>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</si>
  <si>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</si>
  <si>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</si>
  <si>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</si>
  <si>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</si>
  <si>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</si>
  <si>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</si>
  <si>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</si>
  <si>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</si>
  <si>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</si>
  <si>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</si>
  <si>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</si>
  <si>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</si>
  <si>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</si>
  <si>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</si>
  <si>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</si>
  <si>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</si>
  <si>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</si>
  <si>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</si>
  <si>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</si>
  <si>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</si>
  <si>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</si>
  <si>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</si>
  <si>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</si>
  <si>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</si>
  <si>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</si>
  <si>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</si>
  <si>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</si>
  <si>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</si>
  <si>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</si>
  <si>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</si>
  <si>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</si>
  <si>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</si>
  <si>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</si>
  <si>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</si>
  <si>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</si>
  <si>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</si>
  <si>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</si>
  <si>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</si>
  <si>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</si>
  <si>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</si>
  <si>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</si>
  <si>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</si>
  <si>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</si>
  <si>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</si>
  <si>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</si>
  <si>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</si>
  <si>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</si>
  <si>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</si>
  <si>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</si>
  <si>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</si>
  <si>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</si>
  <si>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</si>
  <si>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</si>
  <si>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</si>
  <si>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</si>
  <si>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</si>
  <si>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</si>
  <si>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</si>
  <si>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</si>
  <si>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</si>
  <si>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</si>
  <si>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</si>
  <si>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</si>
  <si>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</si>
  <si>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</si>
  <si>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</si>
  <si>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</si>
  <si>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</si>
  <si>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</si>
  <si>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</si>
  <si>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</si>
  <si>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</si>
  <si>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</si>
  <si>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</si>
  <si>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</si>
  <si>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</si>
  <si>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</si>
  <si>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</si>
  <si>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</si>
  <si>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</si>
  <si>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</si>
  <si>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</si>
  <si>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</si>
  <si>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</si>
  <si>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</si>
  <si>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</si>
  <si>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</si>
  <si>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</si>
  <si>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</si>
  <si>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</si>
  <si>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</si>
  <si>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</si>
  <si>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</si>
  <si>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</si>
  <si>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</si>
  <si>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</si>
  <si>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</si>
  <si>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</si>
  <si>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</si>
  <si>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</si>
  <si>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</si>
  <si>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</si>
  <si>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</si>
  <si>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</si>
  <si>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</si>
  <si>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</si>
  <si>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</si>
  <si>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</si>
  <si>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</si>
  <si>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</si>
  <si>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</si>
  <si>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</si>
  <si>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</si>
  <si>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</si>
  <si>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</si>
  <si>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</si>
  <si>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</si>
  <si>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</si>
  <si>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</si>
  <si>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</si>
  <si>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</si>
  <si>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</si>
  <si>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</si>
  <si>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</si>
  <si>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</si>
  <si>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</si>
  <si>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</si>
  <si>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</si>
  <si>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</si>
  <si>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</si>
  <si>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</si>
  <si>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</si>
  <si>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</si>
  <si>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</si>
  <si>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</si>
  <si>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</si>
  <si>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</si>
  <si>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</si>
  <si>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</si>
  <si>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</si>
  <si>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</si>
  <si>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</si>
  <si>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</si>
  <si>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</si>
  <si>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</si>
  <si>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</si>
  <si>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</si>
  <si>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</si>
  <si>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</si>
  <si>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</si>
  <si>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</si>
  <si>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</si>
  <si>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</si>
  <si>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</si>
  <si>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</si>
  <si>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</si>
  <si>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</si>
  <si>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</si>
  <si>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</si>
  <si>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</si>
  <si>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</si>
  <si>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</si>
  <si>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</si>
  <si>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</si>
  <si>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</si>
  <si>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</si>
  <si>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</si>
  <si>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</si>
  <si>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</si>
  <si>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</si>
  <si>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</si>
  <si>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</si>
  <si>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</si>
  <si>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</si>
  <si>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</si>
  <si>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</si>
  <si>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</si>
  <si>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</si>
  <si>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</si>
  <si>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</si>
  <si>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</si>
  <si>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</si>
  <si>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</si>
  <si>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</si>
  <si>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</si>
  <si>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</si>
  <si>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</si>
  <si>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</si>
  <si>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</si>
  <si>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</si>
  <si>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</si>
  <si>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</si>
  <si>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</si>
  <si>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</si>
  <si>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</si>
  <si>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</si>
  <si>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</si>
  <si>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</si>
  <si>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</si>
  <si>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</si>
  <si>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</si>
  <si>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</si>
  <si>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</si>
  <si>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</si>
  <si>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</si>
  <si>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</si>
  <si>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</si>
  <si>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</si>
  <si>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</si>
  <si>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</si>
  <si>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</si>
  <si>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</si>
  <si>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</si>
  <si>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</si>
  <si>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</si>
  <si>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</si>
  <si>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</si>
  <si>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</si>
  <si>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</si>
  <si>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</si>
  <si>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</si>
  <si>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</si>
  <si>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</si>
  <si>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</si>
  <si>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</si>
  <si>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</si>
  <si>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</si>
  <si>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</si>
  <si>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</si>
  <si>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</si>
  <si>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</si>
  <si>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</si>
  <si>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</si>
  <si>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</si>
  <si>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</si>
  <si>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</si>
  <si>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</si>
  <si>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</si>
  <si>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</si>
  <si>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</si>
  <si>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</si>
  <si>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</si>
  <si>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</si>
  <si>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</si>
  <si>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</si>
  <si>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</si>
  <si>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</si>
  <si>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</si>
  <si>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</si>
  <si>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</si>
  <si>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</si>
  <si>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</si>
  <si>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</si>
  <si>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</si>
  <si>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</si>
  <si>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</si>
  <si>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</si>
  <si>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</si>
  <si>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</si>
  <si>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</si>
  <si>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</si>
  <si>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</si>
  <si>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</si>
  <si>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</si>
  <si>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</si>
  <si>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</si>
  <si>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</si>
  <si>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</si>
  <si>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</si>
  <si>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</si>
  <si>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</si>
  <si>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</si>
  <si>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</si>
  <si>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</si>
  <si>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</si>
  <si>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</si>
  <si>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</si>
  <si>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</si>
  <si>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</si>
  <si>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</si>
  <si>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</si>
  <si>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</si>
  <si>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</si>
  <si>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</si>
  <si>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</si>
  <si>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</si>
  <si>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</si>
  <si>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</si>
  <si>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</si>
  <si>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</si>
  <si>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</si>
  <si>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</si>
  <si>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</si>
  <si>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</si>
  <si>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</si>
  <si>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</si>
  <si>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</si>
  <si>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</si>
  <si>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</si>
  <si>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</si>
  <si>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</si>
  <si>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</si>
  <si>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</si>
  <si>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</si>
  <si>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</si>
  <si>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</si>
  <si>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</si>
  <si>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</si>
  <si>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</si>
  <si>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</si>
  <si>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</si>
  <si>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</si>
  <si>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</si>
  <si>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</si>
  <si>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</si>
  <si>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</si>
  <si>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</si>
  <si>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</si>
  <si>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</si>
  <si>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</si>
  <si>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</si>
  <si>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</si>
  <si>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</si>
  <si>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</si>
  <si>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</si>
  <si>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</si>
  <si>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</si>
  <si>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</si>
  <si>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</si>
  <si>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</si>
  <si>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</si>
  <si>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</si>
  <si>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</si>
  <si>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</si>
  <si>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</si>
  <si>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</si>
  <si>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</si>
  <si>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</si>
  <si>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</si>
  <si>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</si>
  <si>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</si>
  <si>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</si>
  <si>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</si>
  <si>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</si>
  <si>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</si>
  <si>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</si>
  <si>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</si>
  <si>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</si>
  <si>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</si>
  <si>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</si>
  <si>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</si>
  <si>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</si>
  <si>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</si>
  <si>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</si>
  <si>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</si>
  <si>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</si>
  <si>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</si>
  <si>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</si>
  <si>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</si>
  <si>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</si>
  <si>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</si>
  <si>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</si>
  <si>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</si>
  <si>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</si>
  <si>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</si>
  <si>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</si>
  <si>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</si>
  <si>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</si>
  <si>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</si>
  <si>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</si>
  <si>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</si>
  <si>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</si>
  <si>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</si>
  <si>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</si>
  <si>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</si>
  <si>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</si>
  <si>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</si>
  <si>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</si>
  <si>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</si>
  <si>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</si>
  <si>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</si>
  <si>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</si>
  <si>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</si>
  <si>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</si>
  <si>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</si>
  <si>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</si>
  <si>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</si>
  <si>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</si>
  <si>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</si>
  <si>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</si>
  <si>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</si>
  <si>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</si>
  <si>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</si>
  <si>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</si>
  <si>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</si>
  <si>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</si>
  <si>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</si>
  <si>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</si>
  <si>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</si>
  <si>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</si>
  <si>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</si>
  <si>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</si>
  <si>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</si>
  <si>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</si>
  <si>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</si>
  <si>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</si>
  <si>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</si>
  <si>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</si>
  <si>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</si>
  <si>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</si>
  <si>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</si>
  <si>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</si>
  <si>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</si>
  <si>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</si>
  <si>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</si>
  <si>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</si>
  <si>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</si>
  <si>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</si>
  <si>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</si>
  <si>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</si>
  <si>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</si>
  <si>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</si>
  <si>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</si>
  <si>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</si>
  <si>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</si>
  <si>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</si>
  <si>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</si>
  <si>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</si>
  <si>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</si>
  <si>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</si>
  <si>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</si>
  <si>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</si>
  <si>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</si>
  <si>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</si>
  <si>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</si>
  <si>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</si>
  <si>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</si>
  <si>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</si>
  <si>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</si>
  <si>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</si>
  <si>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</si>
  <si>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</si>
  <si>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</si>
  <si>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</si>
  <si>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</si>
  <si>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</si>
  <si>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</si>
  <si>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</si>
  <si>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</si>
  <si>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</si>
  <si>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</si>
  <si>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</si>
  <si>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</si>
  <si>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</si>
  <si>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</si>
  <si>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</si>
  <si>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</si>
  <si>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</si>
  <si>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</si>
  <si>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</si>
  <si>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</si>
  <si>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</si>
  <si>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</si>
  <si>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</si>
  <si>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</si>
  <si>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</si>
  <si>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</si>
  <si>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</si>
  <si>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</si>
  <si>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</si>
  <si>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</si>
  <si>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</si>
  <si>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</si>
  <si>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</si>
  <si>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</si>
  <si>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</si>
  <si>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</si>
  <si>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</si>
  <si>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</si>
  <si>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</si>
  <si>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</si>
  <si>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</si>
  <si>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</si>
  <si>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</si>
  <si>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</si>
  <si>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</si>
  <si>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</si>
  <si>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</si>
  <si>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</si>
  <si>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</si>
  <si>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</si>
  <si>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</si>
  <si>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</si>
  <si>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</si>
  <si>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</si>
  <si>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</si>
  <si>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</si>
  <si>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</si>
  <si>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</si>
  <si>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</si>
  <si>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</si>
  <si>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</si>
  <si>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</si>
  <si>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</si>
  <si>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</si>
  <si>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</si>
  <si>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</si>
  <si>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</si>
  <si>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</si>
  <si>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</si>
  <si>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</si>
  <si>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</si>
  <si>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</si>
  <si>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</si>
  <si>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</si>
  <si>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</si>
  <si>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</si>
  <si>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</si>
  <si>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</si>
  <si>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</si>
  <si>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</si>
  <si>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</si>
  <si>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</si>
  <si>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</si>
  <si>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</si>
  <si>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</si>
  <si>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</si>
  <si>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</si>
  <si>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</si>
  <si>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</si>
  <si>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</si>
  <si>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</si>
  <si>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</si>
  <si>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</si>
  <si>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</si>
  <si>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</si>
  <si>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</si>
  <si>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</si>
  <si>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</si>
  <si>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</si>
  <si>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</si>
  <si>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</si>
  <si>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</si>
  <si>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</si>
  <si>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</si>
  <si>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</si>
  <si>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</si>
  <si>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</si>
  <si>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</si>
  <si>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</si>
  <si>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</si>
  <si>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</si>
  <si>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</si>
  <si>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</si>
  <si>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</si>
  <si>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</si>
  <si>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</si>
  <si>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</si>
  <si>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</si>
  <si>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</si>
  <si>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</si>
  <si>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</si>
  <si>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</si>
  <si>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</si>
  <si>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</si>
  <si>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</si>
  <si>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</si>
  <si>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</si>
  <si>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</si>
  <si>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</si>
  <si>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</si>
  <si>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</si>
  <si>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</si>
  <si>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</si>
  <si>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</si>
  <si>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</si>
  <si>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</si>
  <si>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</si>
  <si>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</si>
  <si>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</si>
  <si>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</si>
  <si>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</si>
  <si>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</si>
  <si>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</si>
  <si>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</si>
  <si>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</si>
  <si>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</si>
  <si>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</si>
  <si>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</si>
  <si>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</si>
  <si>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</si>
  <si>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</si>
  <si>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</si>
  <si>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</si>
  <si>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</si>
  <si>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</si>
  <si>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</si>
  <si>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</si>
  <si>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</si>
  <si>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</si>
  <si>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</si>
  <si>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</si>
  <si>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</si>
  <si>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</si>
  <si>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</si>
  <si>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</si>
  <si>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</si>
  <si>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</si>
  <si>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</si>
  <si>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</si>
  <si>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</si>
  <si>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</si>
  <si>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</si>
  <si>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</si>
  <si>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</si>
  <si>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</si>
  <si>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</si>
  <si>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</si>
  <si>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</si>
  <si>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</si>
  <si>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</si>
  <si>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</si>
  <si>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</si>
  <si>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</si>
  <si>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</si>
  <si>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</si>
  <si>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</si>
  <si>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</si>
  <si>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</si>
  <si>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</si>
  <si>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</si>
  <si>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</si>
  <si>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</si>
  <si>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</si>
  <si>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</si>
  <si>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</si>
  <si>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</si>
  <si>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</si>
  <si>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</si>
  <si>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</si>
  <si>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</si>
  <si>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</si>
  <si>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</si>
  <si>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</si>
  <si>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</si>
  <si>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</si>
  <si>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</si>
  <si>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</si>
  <si>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</si>
  <si>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</si>
  <si>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</si>
  <si>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</si>
  <si>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</si>
  <si>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</si>
  <si>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</si>
  <si>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</si>
  <si>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</si>
  <si>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</si>
  <si>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</si>
  <si>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</si>
  <si>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</si>
  <si>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</si>
  <si>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</si>
  <si>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</si>
  <si>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</si>
  <si>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</si>
  <si>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</si>
  <si>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</si>
  <si>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</si>
  <si>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</si>
  <si>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</si>
  <si>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</si>
  <si>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</si>
  <si>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</si>
  <si>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</si>
  <si>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</si>
  <si>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</si>
  <si>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</si>
  <si>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</si>
  <si>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</si>
  <si>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</si>
  <si>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</si>
  <si>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</si>
  <si>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</si>
  <si>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</si>
  <si>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</si>
  <si>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</si>
  <si>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</si>
  <si>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</si>
  <si>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</si>
  <si>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</si>
  <si>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</si>
  <si>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</si>
  <si>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</si>
  <si>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</si>
  <si>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</si>
  <si>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</si>
  <si>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</si>
  <si>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</si>
  <si>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</si>
  <si>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</si>
  <si>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</si>
  <si>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</si>
  <si>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</si>
  <si>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</si>
  <si>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</si>
  <si>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</si>
  <si>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</si>
  <si>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</si>
  <si>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</si>
  <si>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</si>
  <si>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</si>
  <si>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</si>
  <si>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</si>
  <si>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</si>
  <si>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</si>
  <si>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</si>
  <si>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</si>
  <si>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</si>
  <si>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</si>
  <si>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</si>
  <si>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</si>
  <si>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</si>
  <si>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</si>
  <si>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</si>
  <si>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</si>
  <si>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</si>
  <si>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</si>
  <si>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</si>
  <si>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</si>
  <si>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</si>
  <si>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</si>
  <si>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</si>
  <si>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</si>
  <si>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</si>
  <si>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</si>
  <si>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</si>
  <si>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</si>
  <si>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</si>
  <si>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</si>
  <si>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</si>
  <si>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</si>
  <si>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</si>
  <si>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</si>
  <si>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</si>
  <si>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</si>
  <si>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</si>
  <si>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</si>
  <si>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</si>
  <si>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</si>
  <si>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</si>
  <si>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</si>
  <si>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</si>
  <si>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</si>
  <si>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</si>
  <si>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</si>
  <si>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</si>
  <si>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</si>
  <si>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</si>
  <si>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</si>
  <si>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</si>
  <si>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</si>
  <si>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</si>
  <si>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</si>
  <si>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</si>
  <si>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</si>
  <si>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</si>
  <si>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</si>
  <si>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</si>
  <si>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</si>
  <si>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</si>
  <si>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</si>
  <si>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</si>
  <si>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</si>
  <si>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</si>
  <si>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</si>
  <si>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</si>
  <si>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</si>
  <si>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</si>
  <si>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</si>
  <si>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</si>
  <si>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</si>
  <si>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</si>
  <si>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</si>
  <si>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</si>
  <si>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</si>
  <si>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</si>
  <si>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</si>
  <si>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</si>
  <si>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</si>
  <si>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</si>
  <si>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</si>
  <si>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</si>
  <si>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</si>
  <si>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</si>
  <si>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</si>
  <si>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</si>
  <si>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</si>
  <si>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</si>
  <si>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</si>
  <si>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</si>
  <si>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</si>
  <si>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</si>
  <si>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</si>
  <si>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</si>
  <si>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</si>
  <si>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</si>
  <si>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</si>
  <si>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</si>
  <si>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</si>
  <si>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</si>
  <si>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</si>
  <si>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</si>
  <si>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</si>
  <si>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</si>
  <si>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</si>
  <si>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</si>
  <si>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</si>
  <si>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</si>
  <si>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</si>
  <si>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</si>
  <si>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</si>
  <si>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</si>
  <si>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</si>
  <si>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</si>
  <si>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</si>
  <si>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</si>
  <si>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</si>
  <si>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</si>
  <si>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</si>
  <si>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</si>
  <si>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</si>
  <si>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</si>
  <si>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</si>
  <si>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</si>
  <si>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</si>
  <si>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</si>
  <si>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</si>
  <si>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</si>
  <si>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</si>
  <si>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</si>
  <si>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</si>
  <si>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</si>
  <si>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</si>
  <si>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</si>
  <si>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</si>
  <si>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</si>
  <si>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</si>
  <si>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</si>
  <si>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</si>
  <si>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</si>
  <si>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</si>
  <si>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</si>
  <si>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</si>
  <si>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</si>
  <si>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</si>
  <si>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</si>
  <si>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</si>
  <si>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</si>
  <si>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</si>
  <si>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</si>
  <si>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</si>
  <si>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</si>
  <si>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</si>
  <si>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</si>
  <si>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</si>
  <si>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</si>
  <si>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</si>
  <si>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</si>
  <si>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</si>
  <si>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</si>
  <si>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</si>
  <si>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</si>
  <si>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</si>
  <si>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</si>
  <si>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</si>
  <si>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</si>
  <si>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</si>
  <si>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</si>
  <si>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</si>
  <si>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</si>
  <si>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</si>
  <si>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</si>
  <si>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</si>
  <si>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</si>
  <si>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</si>
  <si>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</si>
  <si>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</si>
  <si>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</si>
  <si>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</si>
  <si>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</si>
  <si>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</si>
  <si>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</si>
  <si>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</si>
  <si>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</si>
  <si>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</si>
  <si>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</si>
  <si>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</si>
  <si>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</si>
  <si>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</si>
  <si>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</si>
  <si>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</si>
  <si>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</si>
  <si>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</si>
  <si>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</si>
  <si>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</si>
  <si>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</si>
  <si>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</si>
  <si>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</si>
  <si>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</si>
  <si>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</si>
  <si>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</si>
  <si>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</si>
  <si>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</si>
  <si>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</si>
  <si>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</si>
  <si>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</si>
  <si>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</si>
  <si>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</si>
  <si>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</si>
  <si>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</si>
  <si>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</si>
  <si>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</si>
  <si>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</si>
  <si>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</si>
  <si>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</si>
  <si>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</si>
  <si>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</si>
  <si>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</si>
  <si>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</si>
  <si>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</si>
  <si>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</si>
  <si>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</si>
  <si>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</si>
  <si>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</si>
  <si>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</si>
  <si>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</si>
  <si>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</si>
  <si>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</si>
  <si>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</si>
  <si>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</si>
  <si>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</si>
  <si>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</si>
  <si>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</si>
  <si>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</si>
  <si>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</si>
  <si>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</si>
  <si>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</si>
  <si>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</si>
  <si>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</si>
  <si>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</si>
  <si>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</si>
  <si>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</si>
  <si>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</si>
  <si>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</si>
  <si>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</si>
  <si>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</si>
  <si>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</si>
  <si>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</si>
  <si>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</si>
  <si>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</si>
  <si>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</si>
  <si>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</si>
  <si>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</si>
  <si>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</si>
  <si>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</si>
  <si>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</si>
  <si>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</si>
  <si>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</si>
  <si>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</si>
  <si>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</si>
  <si>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</si>
  <si>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</si>
  <si>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</si>
  <si>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</si>
  <si>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</si>
  <si>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</si>
  <si>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</si>
  <si>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</si>
  <si>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</si>
  <si>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</si>
  <si>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</si>
  <si>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</si>
  <si>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</si>
  <si>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</si>
  <si>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</si>
  <si>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</si>
  <si>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</si>
  <si>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</si>
  <si>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</si>
  <si>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</si>
  <si>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</si>
  <si>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</si>
  <si>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</si>
  <si>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</si>
  <si>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</si>
  <si>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</si>
  <si>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</si>
  <si>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</si>
  <si>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</si>
  <si>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</si>
  <si>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</si>
  <si>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</si>
  <si>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</si>
  <si>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</si>
  <si>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</si>
  <si>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</si>
  <si>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</si>
  <si>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</si>
  <si>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</si>
  <si>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</si>
  <si>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</si>
  <si>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</si>
  <si>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</si>
  <si>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</si>
  <si>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</si>
  <si>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</si>
  <si>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</si>
  <si>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</si>
  <si>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</si>
  <si>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</si>
  <si>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</si>
  <si>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</si>
  <si>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</si>
  <si>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</si>
  <si>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</si>
  <si>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</si>
  <si>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</si>
  <si>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</si>
  <si>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</si>
  <si>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</si>
  <si>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</si>
  <si>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</si>
  <si>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</si>
  <si>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</si>
  <si>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</si>
  <si>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</si>
  <si>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</si>
  <si>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</si>
  <si>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</si>
  <si>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</si>
  <si>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</si>
  <si>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</si>
  <si>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</si>
  <si>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</si>
  <si>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</si>
  <si>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</si>
  <si>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</si>
  <si>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</si>
  <si>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</si>
  <si>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</si>
  <si>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</si>
  <si>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</si>
  <si>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</si>
  <si>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</si>
  <si>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</si>
  <si>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</si>
  <si>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</si>
  <si>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</si>
  <si>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</si>
  <si>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</si>
  <si>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</si>
  <si>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</si>
  <si>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</si>
  <si>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</si>
  <si>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</si>
  <si>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</si>
  <si>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</si>
  <si>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</si>
  <si>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</si>
  <si>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</si>
  <si>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</si>
  <si>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</si>
  <si>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</si>
  <si>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</si>
  <si>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</si>
  <si>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</si>
  <si>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</si>
  <si>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</si>
  <si>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</si>
  <si>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</si>
  <si>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</si>
  <si>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</si>
  <si>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</si>
  <si>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</si>
  <si>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</si>
  <si>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</si>
  <si>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</si>
  <si>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</si>
  <si>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</si>
  <si>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</si>
  <si>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</si>
  <si>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</si>
  <si>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</si>
  <si>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</si>
  <si>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</si>
  <si>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</si>
  <si>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</si>
  <si>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</si>
  <si>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</si>
  <si>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</si>
  <si>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</si>
  <si>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</si>
  <si>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</si>
  <si>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</si>
  <si>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</si>
  <si>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</si>
  <si>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</si>
  <si>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</si>
  <si>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</si>
  <si>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</si>
  <si>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</si>
  <si>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</si>
  <si>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</si>
  <si>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</si>
  <si>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</si>
  <si>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</si>
  <si>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</si>
  <si>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</si>
  <si>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</si>
  <si>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</si>
  <si>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</si>
  <si>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</si>
  <si>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</si>
  <si>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</si>
  <si>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</si>
  <si>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</si>
  <si>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</si>
  <si>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</si>
  <si>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</si>
  <si>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</si>
  <si>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</si>
  <si>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</si>
  <si>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</si>
  <si>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</si>
  <si>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</si>
  <si>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</si>
  <si>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</si>
  <si>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</si>
  <si>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</si>
  <si>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</si>
  <si>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</si>
  <si>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</si>
  <si>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</si>
  <si>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</si>
  <si>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</si>
  <si>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</si>
  <si>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</si>
  <si>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</si>
  <si>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</si>
  <si>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</si>
  <si>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</si>
  <si>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</si>
  <si>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</si>
  <si>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</si>
  <si>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</si>
  <si>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</si>
  <si>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</si>
  <si>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</si>
  <si>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</si>
  <si>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</si>
  <si>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</si>
  <si>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</si>
  <si>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</si>
  <si>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</si>
  <si>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</si>
  <si>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</si>
  <si>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</si>
  <si>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</si>
  <si>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</si>
  <si>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</si>
  <si>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</si>
  <si>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</si>
  <si>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</si>
  <si>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</si>
  <si>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</si>
  <si>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</si>
  <si>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</si>
  <si>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</si>
  <si>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</si>
  <si>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</si>
  <si>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</si>
  <si>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</si>
  <si>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</si>
  <si>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</si>
  <si>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</si>
  <si>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</si>
  <si>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</si>
  <si>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</si>
  <si>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</si>
  <si>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</si>
  <si>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</si>
  <si>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</si>
  <si>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</si>
  <si>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</si>
  <si>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</si>
  <si>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</si>
  <si>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</si>
  <si>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</si>
  <si>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</si>
  <si>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</si>
  <si>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</si>
  <si>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</si>
  <si>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</si>
  <si>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</si>
  <si>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</si>
  <si>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</si>
  <si>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</si>
  <si>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</si>
  <si>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</si>
  <si>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</si>
  <si>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</si>
  <si>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</si>
  <si>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</si>
  <si>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</si>
  <si>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</si>
  <si>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</si>
  <si>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</si>
  <si>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</si>
  <si>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</si>
  <si>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</si>
  <si>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</si>
  <si>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</si>
  <si>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</si>
  <si>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</si>
  <si>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</si>
  <si>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</si>
  <si>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</si>
  <si>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</si>
  <si>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</si>
  <si>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</si>
  <si>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</si>
  <si>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</si>
  <si>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</si>
  <si>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</si>
  <si>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</si>
  <si>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</si>
  <si>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</si>
  <si>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</si>
  <si>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</si>
  <si>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</si>
  <si>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</si>
  <si>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</si>
  <si>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</si>
  <si>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</si>
  <si>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</si>
  <si>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</si>
  <si>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</si>
  <si>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</si>
  <si>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</si>
  <si>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</si>
  <si>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</si>
  <si>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</si>
  <si>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</si>
  <si>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</si>
  <si>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</si>
  <si>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</si>
  <si>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</si>
  <si>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</si>
  <si>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</si>
  <si>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</si>
  <si>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</si>
  <si>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</si>
  <si>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</si>
  <si>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</si>
  <si>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</si>
  <si>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</si>
  <si>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</si>
  <si>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</si>
  <si>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</si>
  <si>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</si>
  <si>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</si>
  <si>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</si>
  <si>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</si>
  <si>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</si>
  <si>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</si>
  <si>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</si>
  <si>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</si>
  <si>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</si>
  <si>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</si>
  <si>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</si>
  <si>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</si>
  <si>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</si>
  <si>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</si>
  <si>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</si>
  <si>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</si>
  <si>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</si>
  <si>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</si>
  <si>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</si>
  <si>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</si>
  <si>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</si>
  <si>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</si>
  <si>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</si>
  <si>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</si>
  <si>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</si>
  <si>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</si>
  <si>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</si>
  <si>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</si>
  <si>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</si>
  <si>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</si>
  <si>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</si>
  <si>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</si>
  <si>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</si>
  <si>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</si>
  <si>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</si>
  <si>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</si>
  <si>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</si>
  <si>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</si>
  <si>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</si>
  <si>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</si>
  <si>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</si>
  <si>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</si>
  <si>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</si>
  <si>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</si>
  <si>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</si>
  <si>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</si>
  <si>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</si>
  <si>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</si>
  <si>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</si>
  <si>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</si>
  <si>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</si>
  <si>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</si>
  <si>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</si>
  <si>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</si>
  <si>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</si>
  <si>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</si>
  <si>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</si>
  <si>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</si>
  <si>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</si>
  <si>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</si>
  <si>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</si>
  <si>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</si>
  <si>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</si>
  <si>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</si>
  <si>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</si>
  <si>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</si>
  <si>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</si>
  <si>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</si>
  <si>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</si>
  <si>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</si>
  <si>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</si>
  <si>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</si>
  <si>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</si>
  <si>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</si>
  <si>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</si>
  <si>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</si>
  <si>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</si>
  <si>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</si>
  <si>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</si>
  <si>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</si>
  <si>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</si>
  <si>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</si>
  <si>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</si>
  <si>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</si>
  <si>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</si>
  <si>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</si>
  <si>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</si>
  <si>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</si>
  <si>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</si>
  <si>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</si>
  <si>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</si>
  <si>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</si>
  <si>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</si>
  <si>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</si>
  <si>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</si>
  <si>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</si>
  <si>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</si>
  <si>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</si>
  <si>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</si>
  <si>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</si>
  <si>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</si>
  <si>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</si>
  <si>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</si>
  <si>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</si>
  <si>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</si>
  <si>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</si>
  <si>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</si>
  <si>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</si>
  <si>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</si>
  <si>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</si>
  <si>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</si>
  <si>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</si>
  <si>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</si>
  <si>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</si>
  <si>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</si>
  <si>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</si>
  <si>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</si>
  <si>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</si>
  <si>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</si>
  <si>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</si>
  <si>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</si>
  <si>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</si>
  <si>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</si>
  <si>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</si>
  <si>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</si>
  <si>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</si>
  <si>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</si>
  <si>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</si>
  <si>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</si>
  <si>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</si>
  <si>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</si>
  <si>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</si>
  <si>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</si>
  <si>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</si>
  <si>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</si>
  <si>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</si>
  <si>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</si>
  <si>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</si>
  <si>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</si>
  <si>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</si>
  <si>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</si>
  <si>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</si>
  <si>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</si>
  <si>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</si>
  <si>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</si>
  <si>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</si>
  <si>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</si>
  <si>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</si>
  <si>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</si>
  <si>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</si>
  <si>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</si>
  <si>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</si>
  <si>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</si>
  <si>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</si>
  <si>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</si>
  <si>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</si>
  <si>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</si>
  <si>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</si>
  <si>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</si>
  <si>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</si>
  <si>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</si>
  <si>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</si>
  <si>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</si>
  <si>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</si>
  <si>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</si>
  <si>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</si>
  <si>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</si>
  <si>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</si>
  <si>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</si>
  <si>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</si>
  <si>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</si>
  <si>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</si>
  <si>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</si>
  <si>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</si>
  <si>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</si>
  <si>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</si>
  <si>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</si>
  <si>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</si>
  <si>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</si>
  <si>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</si>
  <si>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</si>
  <si>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</si>
  <si>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</si>
  <si>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</si>
  <si>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</si>
  <si>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</si>
  <si>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</si>
  <si>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</si>
  <si>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</si>
  <si>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</si>
  <si>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</si>
  <si>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</si>
  <si>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</si>
  <si>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</si>
  <si>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</si>
  <si>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</si>
  <si>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</si>
  <si>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</si>
  <si>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</si>
  <si>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</si>
  <si>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</si>
  <si>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</si>
  <si>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</si>
  <si>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</si>
  <si>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</si>
  <si>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</si>
  <si>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</si>
  <si>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</si>
  <si>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</si>
  <si>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</si>
  <si>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</si>
  <si>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</si>
  <si>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</si>
  <si>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</si>
  <si>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</si>
  <si>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</si>
  <si>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</si>
  <si>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</si>
  <si>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</si>
  <si>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</si>
  <si>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</si>
  <si>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</si>
  <si>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</si>
  <si>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</si>
  <si>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</si>
  <si>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</si>
  <si>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</si>
  <si>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</si>
  <si>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</si>
  <si>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</si>
  <si>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</si>
  <si>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</si>
  <si>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</si>
  <si>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</si>
  <si>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</si>
  <si>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</si>
  <si>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</si>
  <si>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</si>
  <si>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</si>
  <si>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</si>
  <si>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</si>
  <si>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</si>
  <si>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</si>
  <si>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</si>
  <si>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</si>
  <si>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</si>
  <si>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</si>
  <si>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</si>
  <si>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</si>
  <si>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</si>
  <si>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</si>
  <si>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</si>
  <si>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</si>
  <si>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</si>
  <si>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</si>
  <si>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</si>
  <si>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</si>
  <si>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</si>
  <si>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</si>
  <si>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</si>
  <si>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</si>
  <si>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</si>
  <si>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</si>
  <si>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</si>
  <si>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</si>
  <si>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</si>
  <si>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</si>
  <si>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</si>
  <si>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</si>
  <si>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</si>
  <si>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</si>
  <si>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</si>
  <si>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</si>
  <si>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</si>
  <si>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</si>
  <si>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</si>
  <si>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</si>
  <si>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</si>
  <si>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</si>
  <si>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</si>
  <si>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</si>
  <si>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</si>
  <si>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</si>
  <si>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</si>
  <si>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</si>
  <si>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</si>
  <si>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</si>
  <si>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</si>
  <si>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</si>
  <si>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</si>
  <si>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</si>
  <si>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</si>
  <si>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</si>
  <si>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</si>
  <si>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</si>
  <si>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</si>
  <si>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</si>
  <si>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</si>
  <si>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</si>
  <si>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</si>
  <si>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</si>
  <si>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</si>
  <si>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</si>
  <si>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</si>
  <si>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</si>
  <si>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</si>
  <si>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</si>
  <si>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</si>
  <si>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</si>
  <si>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</si>
  <si>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</si>
  <si>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</si>
  <si>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</si>
  <si>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</si>
  <si>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</si>
  <si>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</si>
  <si>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</si>
  <si>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</si>
  <si>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</si>
  <si>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</si>
  <si>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</si>
  <si>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</si>
  <si>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</si>
  <si>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</si>
  <si>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</si>
  <si>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</si>
  <si>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</si>
  <si>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</si>
  <si>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</si>
  <si>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</si>
  <si>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</si>
  <si>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</si>
  <si>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</si>
  <si>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</si>
  <si>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</si>
  <si>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</si>
  <si>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</si>
  <si>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</si>
  <si>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</si>
  <si>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</si>
  <si>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</si>
  <si>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</si>
  <si>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</si>
  <si>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</si>
  <si>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</si>
  <si>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</si>
  <si>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</si>
  <si>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</si>
  <si>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</si>
  <si>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</si>
  <si>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</si>
  <si>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</si>
  <si>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</si>
  <si>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</si>
  <si>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</si>
  <si>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</si>
  <si>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</si>
  <si>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</si>
  <si>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</si>
  <si>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</si>
  <si>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</si>
  <si>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</si>
  <si>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</si>
  <si>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</si>
  <si>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</si>
  <si>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</si>
  <si>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</si>
  <si>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</si>
  <si>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</si>
  <si>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</si>
  <si>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</si>
  <si>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</si>
  <si>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</si>
  <si>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</si>
  <si>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</si>
  <si>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</si>
  <si>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</si>
  <si>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</si>
  <si>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</si>
  <si>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</si>
  <si>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</si>
  <si>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</si>
  <si>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</si>
  <si>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</si>
  <si>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</si>
  <si>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</si>
  <si>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</si>
  <si>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</si>
  <si>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</si>
  <si>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</si>
  <si>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</si>
  <si>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</si>
  <si>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</si>
  <si>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</si>
  <si>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</si>
  <si>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</si>
  <si>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</si>
  <si>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</si>
  <si>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</si>
  <si>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</si>
  <si>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</si>
  <si>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</si>
  <si>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</si>
  <si>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</si>
  <si>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</si>
  <si>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</si>
  <si>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</si>
  <si>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</si>
  <si>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</si>
  <si>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</si>
  <si>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</si>
  <si>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</si>
  <si>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</si>
  <si>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</si>
  <si>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</si>
  <si>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</si>
  <si>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</si>
  <si>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</si>
  <si>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</si>
  <si>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</si>
  <si>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</si>
  <si>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</si>
  <si>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</si>
  <si>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</si>
  <si>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</si>
  <si>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</si>
  <si>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</si>
  <si>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</si>
  <si>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</si>
  <si>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</si>
  <si>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</si>
  <si>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</si>
  <si>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</si>
  <si>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</si>
  <si>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</si>
  <si>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</si>
  <si>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</si>
  <si>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</si>
  <si>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</si>
  <si>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</si>
  <si>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</si>
  <si>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</si>
  <si>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</si>
  <si>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</si>
  <si>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</si>
  <si>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</si>
  <si>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</si>
  <si>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</si>
  <si>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</si>
  <si>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</si>
  <si>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</si>
  <si>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</si>
  <si>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</si>
  <si>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</si>
  <si>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</si>
  <si>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</si>
  <si>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</si>
  <si>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</si>
  <si>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</si>
  <si>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</si>
  <si>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</si>
  <si>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</si>
  <si>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</si>
  <si>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</si>
  <si>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</si>
  <si>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</si>
  <si>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</si>
  <si>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</si>
  <si>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</si>
  <si>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</si>
  <si>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</si>
  <si>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</si>
  <si>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</si>
  <si>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</si>
  <si>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</si>
  <si>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</si>
  <si>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</si>
  <si>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</si>
  <si>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</si>
  <si>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</si>
  <si>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</si>
  <si>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</si>
  <si>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</si>
  <si>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</si>
  <si>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</si>
  <si>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</si>
  <si>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</si>
  <si>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</si>
  <si>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</si>
  <si>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</si>
  <si>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</si>
  <si>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</si>
  <si>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</si>
  <si>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</si>
  <si>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</si>
  <si>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</si>
  <si>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</si>
  <si>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</si>
  <si>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</si>
  <si>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</si>
  <si>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</si>
  <si>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</si>
  <si>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</si>
  <si>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</si>
  <si>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</si>
  <si>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</si>
  <si>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</si>
  <si>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</si>
  <si>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</si>
  <si>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</si>
  <si>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</si>
  <si>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</si>
  <si>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</si>
  <si>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</si>
  <si>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</si>
  <si>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</si>
  <si>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</si>
  <si>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</si>
  <si>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</si>
  <si>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</si>
  <si>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</si>
  <si>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</si>
  <si>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</si>
  <si>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</si>
  <si>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</si>
  <si>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</si>
  <si>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</si>
  <si>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</si>
  <si>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</si>
  <si>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</si>
  <si>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</si>
  <si>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</si>
  <si>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</si>
  <si>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</si>
  <si>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</si>
  <si>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</si>
  <si>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</si>
  <si>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</si>
  <si>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</si>
  <si>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</si>
  <si>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</si>
  <si>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</si>
  <si>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</si>
  <si>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</si>
  <si>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</si>
  <si>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</si>
  <si>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</si>
  <si>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</si>
  <si>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</si>
  <si>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</si>
  <si>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</si>
  <si>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</si>
  <si>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</si>
  <si>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</si>
  <si>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</si>
  <si>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</si>
  <si>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</si>
  <si>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</si>
  <si>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</si>
  <si>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</si>
  <si>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</si>
  <si>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</si>
  <si>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</si>
  <si>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</si>
  <si>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</si>
  <si>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</si>
  <si>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</si>
  <si>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</si>
  <si>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</si>
  <si>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</si>
  <si>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</si>
  <si>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</si>
  <si>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</si>
  <si>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</si>
  <si>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</si>
  <si>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</si>
  <si>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</si>
  <si>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</si>
  <si>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</si>
  <si>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</si>
  <si>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</si>
  <si>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</si>
  <si>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</si>
  <si>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</si>
  <si>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</si>
  <si>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</si>
  <si>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</si>
  <si>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</si>
  <si>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</si>
  <si>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</si>
  <si>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</si>
  <si>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</si>
  <si>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</si>
  <si>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</si>
  <si>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</si>
  <si>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</si>
  <si>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</si>
  <si>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</si>
  <si>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</si>
  <si>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</si>
  <si>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</si>
  <si>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</si>
  <si>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</si>
  <si>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</si>
  <si>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</si>
  <si>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</si>
  <si>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</si>
  <si>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</si>
  <si>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</si>
  <si>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</si>
  <si>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</si>
  <si>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</si>
  <si>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</si>
  <si>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</si>
  <si>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</si>
  <si>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</si>
  <si>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</si>
  <si>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</si>
  <si>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</si>
  <si>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</si>
  <si>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</si>
  <si>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</si>
  <si>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</si>
  <si>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</si>
  <si>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</si>
  <si>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</si>
  <si>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</si>
  <si>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</si>
  <si>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</si>
  <si>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</si>
  <si>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</si>
  <si>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</si>
  <si>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</si>
  <si>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</si>
  <si>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</si>
  <si>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</si>
  <si>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</si>
  <si>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</si>
  <si>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</si>
  <si>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</si>
  <si>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</si>
  <si>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</si>
  <si>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</si>
  <si>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</si>
  <si>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</si>
  <si>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</si>
  <si>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</si>
  <si>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</si>
  <si>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</si>
  <si>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</si>
  <si>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</si>
  <si>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</si>
  <si>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</si>
  <si>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</si>
  <si>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</si>
  <si>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</si>
  <si>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</si>
  <si>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</si>
  <si>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</si>
  <si>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</si>
  <si>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</si>
  <si>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</si>
  <si>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</si>
  <si>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</si>
  <si>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</si>
  <si>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</si>
  <si>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</si>
  <si>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</si>
  <si>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</si>
  <si>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</si>
  <si>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</si>
  <si>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</si>
  <si>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</si>
  <si>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</si>
  <si>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</si>
  <si>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</si>
  <si>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</si>
  <si>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</si>
  <si>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</si>
  <si>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</si>
  <si>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</si>
  <si>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</si>
  <si>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</si>
  <si>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</si>
  <si>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</si>
  <si>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</si>
  <si>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</si>
  <si>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</si>
  <si>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</si>
  <si>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</si>
  <si>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</si>
  <si>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</si>
  <si>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</si>
  <si>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</si>
  <si>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</si>
  <si>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</si>
  <si>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</si>
  <si>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</si>
  <si>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</si>
  <si>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</si>
  <si>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</si>
  <si>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</si>
  <si>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</si>
  <si>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</si>
  <si>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</si>
  <si>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</si>
  <si>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</si>
  <si>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</si>
  <si>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</si>
  <si>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</si>
  <si>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</si>
  <si>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</si>
  <si>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</si>
  <si>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</si>
  <si>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</si>
  <si>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</si>
  <si>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</si>
  <si>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</si>
  <si>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</si>
  <si>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</si>
  <si>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</si>
  <si>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</si>
  <si>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</si>
  <si>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</si>
  <si>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</si>
  <si>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</si>
  <si>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</si>
  <si>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</si>
  <si>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</si>
  <si>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</si>
  <si>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</si>
  <si>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</si>
  <si>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</si>
  <si>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</si>
  <si>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</si>
  <si>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</si>
  <si>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</si>
  <si>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</si>
  <si>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</si>
  <si>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</si>
  <si>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</si>
  <si>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</si>
  <si>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</si>
  <si>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</si>
  <si>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</si>
  <si>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</si>
  <si>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</si>
  <si>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</si>
  <si>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</si>
  <si>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</si>
  <si>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</si>
  <si>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</si>
  <si>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</si>
  <si>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</si>
  <si>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</si>
  <si>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</si>
  <si>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</si>
  <si>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</si>
  <si>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</si>
  <si>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</si>
  <si>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</si>
  <si>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</si>
  <si>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</si>
  <si>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</si>
  <si>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</si>
  <si>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</si>
  <si>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</si>
  <si>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</si>
  <si>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</si>
  <si>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</si>
  <si>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</si>
  <si>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</si>
  <si>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</si>
  <si>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</si>
  <si>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</si>
  <si>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</si>
  <si>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</si>
  <si>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</si>
  <si>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</si>
  <si>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</si>
  <si>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</si>
  <si>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</si>
  <si>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</si>
  <si>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</si>
  <si>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</si>
  <si>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</si>
  <si>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</si>
  <si>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</si>
  <si>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</si>
  <si>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</si>
  <si>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</si>
  <si>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</si>
  <si>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</si>
  <si>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</si>
  <si>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</si>
  <si>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</si>
  <si>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</si>
  <si>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</si>
  <si>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</si>
  <si>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</si>
  <si>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</si>
  <si>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</si>
  <si>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</si>
  <si>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</si>
  <si>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</si>
  <si>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</si>
  <si>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</si>
  <si>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</si>
  <si>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</si>
  <si>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</si>
  <si>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</si>
  <si>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</si>
  <si>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</si>
  <si>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</si>
  <si>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</si>
  <si>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</si>
  <si>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</si>
  <si>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</si>
  <si>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</si>
  <si>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</si>
  <si>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</si>
  <si>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</si>
  <si>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</si>
  <si>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</si>
  <si>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</si>
  <si>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</si>
  <si>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</si>
  <si>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</si>
  <si>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</si>
  <si>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</si>
  <si>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</si>
  <si>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</si>
  <si>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</si>
  <si>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</si>
  <si>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</si>
  <si>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</si>
  <si>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</si>
  <si>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</si>
  <si>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</si>
  <si>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</si>
  <si>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</si>
  <si>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</si>
  <si>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</si>
  <si>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</si>
  <si>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</si>
  <si>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</si>
  <si>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</si>
  <si>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</si>
  <si>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</si>
  <si>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</si>
  <si>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</si>
  <si>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</si>
  <si>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</si>
  <si>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</si>
  <si>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</si>
  <si>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</si>
  <si>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</si>
  <si>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</si>
  <si>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</si>
  <si>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</si>
  <si>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</si>
  <si>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</si>
  <si>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</si>
  <si>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</si>
  <si>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</si>
  <si>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</si>
  <si>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</si>
  <si>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</si>
  <si>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</si>
  <si>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</si>
  <si>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</si>
  <si>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</si>
  <si>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</si>
  <si>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</si>
  <si>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</si>
  <si>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</si>
  <si>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</si>
  <si>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</si>
  <si>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</si>
  <si>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</si>
  <si>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</si>
  <si>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</si>
  <si>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</si>
  <si>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</si>
  <si>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</si>
  <si>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</si>
  <si>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</si>
  <si>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</si>
  <si>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</si>
  <si>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</si>
  <si>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</si>
  <si>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</si>
  <si>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</si>
  <si>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</si>
  <si>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</si>
  <si>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</si>
  <si>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</si>
  <si>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</si>
  <si>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</si>
  <si>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</si>
  <si>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</si>
  <si>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</si>
  <si>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</si>
  <si>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</si>
  <si>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</si>
  <si>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</si>
  <si>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</si>
  <si>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</si>
  <si>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</si>
  <si>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</si>
  <si>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</si>
  <si>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</si>
  <si>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</si>
  <si>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</si>
  <si>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</si>
  <si>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</si>
  <si>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</si>
  <si>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</si>
  <si>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</si>
  <si>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</si>
  <si>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</si>
  <si>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</si>
  <si>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</si>
  <si>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</si>
  <si>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</si>
  <si>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</si>
  <si>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</si>
  <si>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</si>
  <si>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</si>
  <si>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</si>
  <si>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</si>
  <si>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</si>
  <si>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</si>
  <si>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</si>
  <si>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</si>
  <si>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</si>
  <si>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</si>
  <si>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</si>
  <si>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</si>
  <si>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</si>
  <si>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</si>
  <si>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</si>
  <si>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</si>
  <si>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</si>
  <si>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</si>
  <si>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</si>
  <si>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</si>
  <si>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</si>
  <si>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</si>
  <si>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</si>
  <si>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</si>
  <si>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</si>
  <si>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</si>
  <si>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</si>
  <si>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</si>
  <si>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</si>
  <si>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</si>
  <si>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</si>
  <si>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</si>
  <si>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</si>
  <si>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</si>
  <si>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</si>
  <si>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</si>
  <si>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</si>
  <si>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</si>
  <si>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</si>
  <si>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</si>
  <si>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</si>
  <si>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</si>
  <si>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</si>
  <si>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</si>
  <si>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</si>
  <si>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</si>
  <si>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</si>
  <si>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</si>
  <si>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</si>
  <si>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</si>
  <si>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</si>
  <si>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</si>
  <si>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</si>
  <si>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</si>
  <si>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</si>
  <si>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</si>
  <si>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</si>
  <si>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</si>
  <si>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</si>
  <si>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</si>
  <si>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</si>
  <si>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</si>
  <si>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</si>
  <si>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</si>
  <si>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</si>
  <si>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</si>
  <si>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</si>
  <si>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</si>
  <si>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</si>
  <si>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</si>
  <si>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</si>
  <si>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</si>
  <si>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</si>
  <si>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</si>
  <si>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</si>
  <si>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</si>
  <si>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</si>
  <si>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</si>
  <si>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</si>
  <si>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</si>
  <si>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</si>
  <si>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</si>
  <si>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</si>
  <si>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</si>
  <si>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</si>
  <si>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</si>
  <si>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</si>
  <si>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</si>
  <si>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</si>
  <si>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</si>
  <si>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</si>
  <si>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</si>
  <si>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</si>
  <si>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</si>
  <si>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</si>
  <si>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</si>
  <si>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</si>
  <si>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</si>
  <si>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</si>
  <si>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</si>
  <si>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</si>
  <si>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</si>
  <si>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</si>
  <si>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</si>
  <si>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</si>
  <si>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</si>
  <si>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</si>
  <si>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</si>
  <si>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</si>
  <si>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</si>
  <si>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</si>
  <si>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</si>
  <si>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</si>
  <si>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</si>
  <si>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</si>
  <si>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</si>
  <si>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</si>
  <si>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</si>
  <si>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</si>
  <si>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</si>
  <si>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</si>
  <si>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</si>
  <si>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</si>
  <si>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</si>
  <si>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</si>
  <si>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</si>
  <si>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</si>
  <si>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</si>
  <si>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</si>
  <si>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</si>
  <si>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</si>
  <si>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</si>
  <si>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</si>
  <si>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</si>
  <si>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</si>
  <si>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</si>
  <si>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</si>
  <si>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</si>
  <si>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</si>
  <si>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</si>
  <si>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</si>
  <si>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</si>
  <si>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</si>
  <si>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</si>
  <si>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</si>
  <si>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</si>
  <si>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</si>
  <si>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</si>
  <si>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</si>
  <si>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</si>
  <si>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</si>
  <si>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</si>
  <si>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</si>
  <si>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</si>
  <si>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</si>
  <si>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</si>
  <si>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</si>
  <si>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</si>
  <si>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</si>
  <si>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</si>
  <si>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</si>
  <si>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</si>
  <si>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</si>
  <si>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</si>
  <si>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</si>
  <si>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</si>
  <si>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</si>
  <si>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</si>
  <si>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</si>
  <si>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</si>
  <si>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</si>
  <si>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</si>
  <si>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</si>
  <si>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</si>
  <si>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</si>
  <si>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</si>
  <si>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</si>
  <si>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</si>
  <si>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</si>
  <si>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</si>
  <si>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</si>
  <si>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</si>
  <si>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</si>
  <si>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</si>
  <si>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</si>
  <si>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</si>
  <si>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</si>
  <si>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</si>
  <si>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</si>
  <si>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</si>
  <si>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</si>
  <si>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</si>
  <si>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</si>
  <si>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</si>
  <si>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</si>
  <si>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</si>
  <si>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</si>
  <si>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</si>
  <si>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</si>
  <si>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</si>
  <si>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</si>
  <si>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</si>
  <si>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</si>
  <si>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</si>
  <si>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</si>
  <si>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</si>
  <si>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</si>
  <si>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</si>
  <si>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</si>
  <si>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</si>
  <si>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</si>
  <si>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</si>
  <si>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</si>
  <si>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</si>
  <si>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</si>
  <si>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</si>
  <si>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</si>
  <si>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</si>
  <si>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</si>
  <si>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</si>
  <si>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</si>
  <si>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</si>
  <si>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</si>
  <si>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</si>
  <si>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</si>
  <si>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</si>
  <si>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</si>
  <si>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</si>
  <si>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</si>
  <si>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</si>
  <si>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</si>
  <si>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</si>
  <si>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</si>
  <si>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</si>
  <si>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</si>
  <si>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</si>
  <si>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</si>
  <si>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</si>
  <si>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</si>
  <si>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</si>
  <si>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</si>
  <si>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</si>
  <si>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</si>
  <si>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</si>
  <si>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</si>
  <si>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</si>
  <si>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</si>
  <si>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</si>
  <si>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</si>
  <si>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</si>
  <si>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</si>
  <si>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</si>
  <si>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</si>
  <si>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</si>
  <si>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</si>
  <si>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</si>
  <si>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</si>
  <si>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</si>
  <si>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</si>
  <si>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</si>
  <si>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</si>
  <si>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</si>
  <si>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</si>
  <si>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</si>
  <si>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</si>
  <si>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</si>
  <si>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</si>
  <si>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</si>
  <si>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</si>
  <si>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</si>
  <si>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</si>
  <si>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</si>
  <si>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</si>
  <si>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</si>
  <si>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</si>
  <si>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</si>
  <si>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</si>
  <si>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</si>
  <si>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</si>
  <si>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</si>
  <si>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</si>
  <si>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</si>
  <si>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</si>
  <si>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</si>
  <si>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</si>
  <si>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</si>
  <si>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</si>
  <si>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</si>
  <si>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</si>
  <si>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</si>
  <si>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</si>
  <si>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</si>
  <si>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</si>
  <si>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</si>
  <si>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</si>
  <si>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</si>
  <si>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</si>
  <si>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</si>
  <si>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</si>
  <si>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</si>
  <si>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</si>
  <si>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</si>
  <si>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</si>
  <si>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</si>
  <si>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</si>
  <si>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</si>
  <si>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</si>
  <si>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</si>
  <si>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</si>
  <si>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</si>
  <si>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</si>
  <si>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</si>
  <si>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</si>
  <si>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</si>
  <si>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</si>
  <si>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</si>
  <si>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</si>
  <si>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</si>
  <si>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</si>
  <si>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</si>
  <si>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</si>
  <si>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</si>
  <si>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</si>
  <si>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</si>
  <si>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</si>
  <si>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</si>
  <si>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</si>
  <si>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</si>
  <si>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</si>
  <si>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</si>
  <si>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</si>
  <si>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</si>
  <si>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</si>
  <si>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</si>
  <si>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</si>
  <si>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</si>
  <si>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</si>
  <si>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</si>
  <si>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</si>
  <si>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</si>
  <si>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</si>
  <si>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</si>
  <si>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</si>
  <si>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</si>
  <si>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</si>
  <si>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</si>
  <si>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</si>
  <si>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</si>
  <si>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</si>
  <si>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</si>
  <si>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</si>
  <si>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</si>
  <si>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</si>
  <si>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</si>
  <si>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</si>
  <si>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</si>
  <si>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</si>
  <si>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</si>
  <si>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</si>
  <si>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</si>
  <si>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</si>
  <si>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</si>
  <si>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</si>
  <si>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</si>
  <si>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</si>
  <si>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</si>
  <si>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</si>
  <si>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</si>
  <si>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</si>
  <si>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</si>
  <si>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</si>
  <si>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</si>
  <si>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</si>
  <si>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</si>
  <si>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</si>
  <si>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</si>
  <si>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</si>
  <si>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</si>
  <si>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</si>
  <si>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</si>
  <si>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</si>
  <si>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</si>
  <si>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</si>
  <si>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</si>
  <si>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</si>
  <si>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</si>
  <si>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</si>
  <si>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</si>
  <si>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</si>
  <si>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</si>
  <si>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</si>
  <si>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</si>
  <si>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</si>
  <si>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</si>
  <si>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</si>
  <si>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</si>
  <si>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</si>
  <si>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</si>
  <si>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</si>
  <si>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</si>
  <si>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</si>
  <si>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</si>
  <si>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</si>
  <si>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</si>
  <si>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</si>
  <si>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</si>
  <si>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</si>
  <si>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</si>
  <si>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</si>
  <si>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</si>
  <si>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</si>
  <si>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</si>
  <si>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</si>
  <si>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</si>
  <si>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</si>
  <si>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</si>
  <si>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</si>
  <si>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</si>
  <si>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</si>
  <si>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</si>
  <si>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</si>
  <si>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</si>
  <si>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</si>
  <si>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</si>
  <si>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</si>
  <si>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</si>
  <si>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</si>
  <si>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</si>
  <si>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</si>
  <si>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</si>
  <si>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</si>
  <si>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</si>
  <si>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</si>
  <si>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</si>
  <si>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</si>
  <si>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</si>
  <si>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</si>
  <si>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</si>
  <si>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</si>
  <si>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</si>
  <si>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</si>
  <si>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</si>
  <si>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</si>
  <si>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</si>
  <si>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</si>
  <si>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</si>
  <si>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</si>
  <si>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</si>
  <si>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</si>
  <si>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</si>
  <si>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</si>
  <si>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</si>
  <si>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</si>
  <si>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</si>
  <si>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</si>
  <si>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</si>
  <si>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</si>
  <si>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</si>
  <si>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</si>
  <si>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</si>
  <si>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</si>
  <si>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</si>
  <si>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</si>
  <si>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</si>
  <si>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</si>
  <si>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</si>
  <si>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</si>
  <si>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</si>
  <si>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</si>
  <si>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</si>
  <si>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</si>
  <si>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</si>
  <si>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</si>
  <si>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</si>
  <si>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</si>
  <si>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</si>
  <si>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</si>
  <si>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</si>
  <si>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</si>
  <si>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</si>
  <si>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</si>
  <si>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</si>
  <si>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</si>
  <si>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</si>
  <si>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</si>
  <si>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</si>
  <si>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</si>
  <si>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</si>
  <si>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</si>
  <si>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</si>
  <si>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</si>
  <si>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</si>
  <si>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</si>
  <si>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</si>
  <si>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</si>
  <si>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</si>
  <si>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</si>
  <si>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</si>
  <si>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</si>
  <si>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</si>
  <si>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</si>
  <si>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</si>
  <si>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</si>
  <si>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</si>
  <si>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</si>
  <si>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</si>
  <si>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</si>
  <si>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</si>
  <si>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</si>
  <si>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</si>
  <si>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</si>
  <si>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</si>
  <si>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</si>
  <si>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</si>
  <si>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</si>
  <si>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</si>
  <si>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</si>
  <si>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</si>
  <si>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</si>
  <si>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</si>
  <si>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</si>
  <si>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</si>
  <si>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</si>
  <si>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</si>
  <si>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</si>
  <si>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</si>
  <si>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</si>
  <si>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</si>
  <si>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</si>
  <si>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</si>
  <si>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</si>
  <si>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</si>
  <si>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</si>
  <si>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</si>
  <si>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</si>
  <si>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</si>
  <si>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</si>
  <si>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</si>
  <si>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</si>
  <si>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</si>
  <si>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</si>
  <si>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</si>
  <si>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</si>
  <si>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</si>
  <si>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</si>
  <si>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</si>
  <si>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</si>
  <si>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</si>
  <si>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</si>
  <si>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</si>
  <si>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</si>
  <si>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</si>
  <si>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</si>
  <si>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</si>
  <si>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</si>
  <si>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</si>
  <si>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</si>
  <si>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</si>
  <si>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</si>
  <si>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</si>
  <si>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</si>
  <si>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</si>
  <si>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</si>
  <si>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</si>
  <si>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</si>
  <si>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</si>
  <si>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</si>
  <si>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</si>
  <si>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</si>
  <si>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</si>
  <si>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</si>
  <si>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</si>
  <si>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</si>
  <si>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</si>
  <si>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</si>
  <si>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</si>
  <si>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</si>
  <si>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</si>
  <si>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</si>
  <si>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</si>
  <si>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</si>
  <si>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</si>
  <si>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</si>
  <si>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</si>
  <si>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</si>
  <si>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</si>
  <si>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</si>
  <si>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</si>
  <si>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</si>
  <si>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</si>
  <si>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</si>
  <si>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</si>
  <si>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</si>
  <si>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</si>
  <si>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</si>
  <si>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</si>
  <si>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</si>
  <si>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</si>
  <si>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</si>
  <si>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</si>
  <si>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</si>
  <si>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</si>
  <si>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</si>
  <si>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</si>
  <si>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</si>
  <si>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</si>
  <si>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</si>
  <si>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</si>
  <si>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</si>
  <si>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</si>
  <si>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</si>
  <si>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</si>
  <si>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</si>
  <si>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</si>
  <si>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</si>
  <si>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</si>
  <si>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</si>
  <si>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</si>
  <si>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</si>
  <si>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</si>
  <si>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</si>
  <si>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</si>
  <si>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</si>
  <si>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</si>
  <si>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</si>
  <si>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</si>
  <si>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</si>
  <si>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</si>
  <si>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</si>
  <si>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</si>
  <si>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</si>
  <si>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</si>
  <si>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</si>
  <si>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</si>
  <si>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</si>
  <si>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</si>
  <si>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</si>
  <si>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</si>
  <si>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</si>
  <si>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</si>
  <si>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</si>
  <si>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</si>
  <si>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</si>
  <si>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</si>
  <si>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</si>
  <si>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</si>
  <si>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</si>
  <si>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</si>
  <si>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</si>
  <si>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</si>
  <si>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</si>
  <si>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</si>
  <si>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</si>
  <si>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</si>
  <si>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</si>
  <si>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</si>
  <si>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</si>
  <si>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</si>
  <si>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</si>
  <si>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</si>
  <si>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</si>
  <si>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</si>
  <si>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</si>
  <si>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</si>
  <si>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</si>
  <si>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</si>
  <si>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</si>
  <si>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</si>
  <si>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</si>
  <si>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</si>
  <si>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</si>
  <si>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</si>
  <si>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</si>
  <si>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</si>
  <si>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</si>
  <si>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</si>
  <si>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</si>
  <si>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</si>
  <si>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</si>
  <si>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</si>
  <si>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</si>
  <si>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</si>
  <si>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</si>
  <si>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</si>
  <si>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</si>
  <si>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</si>
  <si>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</si>
  <si>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</si>
  <si>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</si>
  <si>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</si>
  <si>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</si>
  <si>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</si>
  <si>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</si>
  <si>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</si>
  <si>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</si>
  <si>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</si>
  <si>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</si>
  <si>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</si>
  <si>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</si>
  <si>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</si>
  <si>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</si>
  <si>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</si>
  <si>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</si>
  <si>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</si>
  <si>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</si>
  <si>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</si>
  <si>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</si>
  <si>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</si>
  <si>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</si>
  <si>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</si>
  <si>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</si>
  <si>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</si>
  <si>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</si>
  <si>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</si>
  <si>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</si>
  <si>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</si>
  <si>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</si>
  <si>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</si>
  <si>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</si>
  <si>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</si>
  <si>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</si>
  <si>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</si>
  <si>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</si>
  <si>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</si>
  <si>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</si>
  <si>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</si>
  <si>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</si>
  <si>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</si>
  <si>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</si>
  <si>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</si>
  <si>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</si>
  <si>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</si>
  <si>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</si>
  <si>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</si>
  <si>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</si>
  <si>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</si>
  <si>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</si>
  <si>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</si>
  <si>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</si>
  <si>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</si>
  <si>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</si>
  <si>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</si>
  <si>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</si>
  <si>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</si>
  <si>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</si>
  <si>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</si>
  <si>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</si>
  <si>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</si>
  <si>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</si>
  <si>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</si>
  <si>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</si>
  <si>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</si>
  <si>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</si>
  <si>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</si>
  <si>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</si>
  <si>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</si>
  <si>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</si>
  <si>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</si>
  <si>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</si>
  <si>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</si>
  <si>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</si>
  <si>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</si>
  <si>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</si>
  <si>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</si>
  <si>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</si>
  <si>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</si>
  <si>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</si>
  <si>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</si>
  <si>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</si>
  <si>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</si>
  <si>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</si>
  <si>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</si>
  <si>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</si>
  <si>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</si>
  <si>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</si>
  <si>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</si>
  <si>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</si>
  <si>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</si>
  <si>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</si>
  <si>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</si>
  <si>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</si>
  <si>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</si>
  <si>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</si>
  <si>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</si>
  <si>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</si>
  <si>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</si>
  <si>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</si>
  <si>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</si>
  <si>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</si>
  <si>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</si>
  <si>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</si>
  <si>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</si>
  <si>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</si>
  <si>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</si>
  <si>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</si>
  <si>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</si>
  <si>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</si>
  <si>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</si>
  <si>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</si>
  <si>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</si>
  <si>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</si>
  <si>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</si>
  <si>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</si>
  <si>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</si>
  <si>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</si>
  <si>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</si>
  <si>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</si>
  <si>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</si>
  <si>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</si>
  <si>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</si>
  <si>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</si>
  <si>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</si>
  <si>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</si>
  <si>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</si>
  <si>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</si>
  <si>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</si>
  <si>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</si>
  <si>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</si>
  <si>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</si>
  <si>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</si>
  <si>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</si>
  <si>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</si>
  <si>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</si>
  <si>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</si>
  <si>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</si>
  <si>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</si>
  <si>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</si>
  <si>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</si>
  <si>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</si>
  <si>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</si>
  <si>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</si>
  <si>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</si>
  <si>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</si>
  <si>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</si>
  <si>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</si>
  <si>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</si>
  <si>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</si>
  <si>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</si>
  <si>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</si>
  <si>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</si>
  <si>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</si>
  <si>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</si>
  <si>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</si>
  <si>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</si>
  <si>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</si>
  <si>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</si>
  <si>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</si>
  <si>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</si>
  <si>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</si>
  <si>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</si>
  <si>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</si>
  <si>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</si>
  <si>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</si>
  <si>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</si>
  <si>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</si>
  <si>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</si>
  <si>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</si>
  <si>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</si>
  <si>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</si>
  <si>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</si>
  <si>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</si>
  <si>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</si>
  <si>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</si>
  <si>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</si>
  <si>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</si>
  <si>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</si>
  <si>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</si>
  <si>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</si>
  <si>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</si>
  <si>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</si>
  <si>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</si>
  <si>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</si>
  <si>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</si>
  <si>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</si>
  <si>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</si>
  <si>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</si>
  <si>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</si>
  <si>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</si>
  <si>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</si>
  <si>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</si>
  <si>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</si>
  <si>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</si>
  <si>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</si>
  <si>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</si>
  <si>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</si>
  <si>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</si>
  <si>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</si>
  <si>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</si>
  <si>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</si>
  <si>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</si>
  <si>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</si>
  <si>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</si>
  <si>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</si>
  <si>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</si>
  <si>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</si>
  <si>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</si>
  <si>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</si>
  <si>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</si>
  <si>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</si>
  <si>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</si>
  <si>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</si>
  <si>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</si>
  <si>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</si>
  <si>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</si>
  <si>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</si>
  <si>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</si>
  <si>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</si>
  <si>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</si>
  <si>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</si>
  <si>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</si>
  <si>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</si>
  <si>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</si>
  <si>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</si>
  <si>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</si>
  <si>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</si>
  <si>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</si>
  <si>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</si>
  <si>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</si>
  <si>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</si>
  <si>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</si>
  <si>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</si>
  <si>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</si>
  <si>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</si>
  <si>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</si>
  <si>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</si>
  <si>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</si>
  <si>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</si>
  <si>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</si>
  <si>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</si>
  <si>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</si>
  <si>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</si>
  <si>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</si>
  <si>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</si>
  <si>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</si>
  <si>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</si>
  <si>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</si>
  <si>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</si>
  <si>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</si>
  <si>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</si>
  <si>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</si>
  <si>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</si>
  <si>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</si>
  <si>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</si>
  <si>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</si>
  <si>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</si>
  <si>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</si>
  <si>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</si>
  <si>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</si>
  <si>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</si>
  <si>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</si>
  <si>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</si>
  <si>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</si>
  <si>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</si>
  <si>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</si>
  <si>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</si>
  <si>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</si>
  <si>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</si>
  <si>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</si>
  <si>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</si>
  <si>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</si>
  <si>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</si>
  <si>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</si>
  <si>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</si>
  <si>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</si>
  <si>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</si>
  <si>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</si>
  <si>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</si>
  <si>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</si>
  <si>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</si>
  <si>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</si>
  <si>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</si>
  <si>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</si>
  <si>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</si>
  <si>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</si>
  <si>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</si>
  <si>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</si>
  <si>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</si>
  <si>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</si>
  <si>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</si>
  <si>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</si>
  <si>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</si>
  <si>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</si>
  <si>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</si>
  <si>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</si>
  <si>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</si>
  <si>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</si>
  <si>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</si>
  <si>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</si>
  <si>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</si>
  <si>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</si>
  <si>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</si>
  <si>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</si>
  <si>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</si>
  <si>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</si>
  <si>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</si>
  <si>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</si>
  <si>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</si>
  <si>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</si>
  <si>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</si>
  <si>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</si>
  <si>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</si>
  <si>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</si>
  <si>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</si>
  <si>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</si>
  <si>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</si>
  <si>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</si>
  <si>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</si>
  <si>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</si>
  <si>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</si>
  <si>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</si>
  <si>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</si>
  <si>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</si>
  <si>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</si>
  <si>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</si>
  <si>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</si>
  <si>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</si>
  <si>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</si>
  <si>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</si>
  <si>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</si>
  <si>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</si>
  <si>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</si>
  <si>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</si>
  <si>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</si>
  <si>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</si>
  <si>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</si>
  <si>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</si>
  <si>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</si>
  <si>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</si>
  <si>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</si>
  <si>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</si>
  <si>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</si>
  <si>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</si>
  <si>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</si>
  <si>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</si>
  <si>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</si>
  <si>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</si>
  <si>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</si>
  <si>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</si>
  <si>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</si>
  <si>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</si>
  <si>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</si>
  <si>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</si>
  <si>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</si>
  <si>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</si>
  <si>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</si>
  <si>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</si>
  <si>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</si>
  <si>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</si>
  <si>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</si>
  <si>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</si>
  <si>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</si>
  <si>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</si>
  <si>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</si>
  <si>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</si>
  <si>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</si>
  <si>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</si>
  <si>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</si>
  <si>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</si>
  <si>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</si>
  <si>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</si>
  <si>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</si>
  <si>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</si>
  <si>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</si>
  <si>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</si>
  <si>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</si>
  <si>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</si>
  <si>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</si>
  <si>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</si>
  <si>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</si>
  <si>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</si>
  <si>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</si>
  <si>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</si>
  <si>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</si>
  <si>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</si>
  <si>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</si>
  <si>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</si>
  <si>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</si>
  <si>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</si>
  <si>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</si>
  <si>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</si>
  <si>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</si>
  <si>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</si>
  <si>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</si>
  <si>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</si>
  <si>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</si>
  <si>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</si>
  <si>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</si>
  <si>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</si>
  <si>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</si>
  <si>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</si>
  <si>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</si>
  <si>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</si>
  <si>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</si>
  <si>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</si>
  <si>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</si>
  <si>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</si>
  <si>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</si>
  <si>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</si>
  <si>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</si>
  <si>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</si>
  <si>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</si>
  <si>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</si>
  <si>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</si>
  <si>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</si>
  <si>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</si>
  <si>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</si>
  <si>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</si>
  <si>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</si>
  <si>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</si>
  <si>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</si>
  <si>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</si>
  <si>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</si>
  <si>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</si>
  <si>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</si>
  <si>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</si>
  <si>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</si>
  <si>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</si>
  <si>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</si>
  <si>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</si>
  <si>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</si>
  <si>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</si>
  <si>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</si>
  <si>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</si>
  <si>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</si>
  <si>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</si>
  <si>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</si>
  <si>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</si>
  <si>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</si>
  <si>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</si>
  <si>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</si>
  <si>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</si>
  <si>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</si>
  <si>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</si>
  <si>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</si>
  <si>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</si>
  <si>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</si>
  <si>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</si>
  <si>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</si>
  <si>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</si>
  <si>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</si>
  <si>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</si>
  <si>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</si>
  <si>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</si>
  <si>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</si>
  <si>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</si>
  <si>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</si>
  <si>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</si>
  <si>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</si>
  <si>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</si>
  <si>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</si>
  <si>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</si>
  <si>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</si>
  <si>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</si>
  <si>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</si>
  <si>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</si>
  <si>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</si>
  <si>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</si>
  <si>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</si>
  <si>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</si>
  <si>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</si>
  <si>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</si>
  <si>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</si>
  <si>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</si>
  <si>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</si>
  <si>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</si>
  <si>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</si>
  <si>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</si>
  <si>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</si>
  <si>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</si>
  <si>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</si>
  <si>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</si>
  <si>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</si>
  <si>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</si>
  <si>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</si>
  <si>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</si>
  <si>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</si>
  <si>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</si>
  <si>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</si>
  <si>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</si>
  <si>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</si>
  <si>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</si>
  <si>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</si>
  <si>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</si>
  <si>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</si>
  <si>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</si>
  <si>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</si>
  <si>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</si>
  <si>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</si>
  <si>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</si>
  <si>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</si>
  <si>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</si>
  <si>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</si>
  <si>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</si>
  <si>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</si>
  <si>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</si>
  <si>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</si>
  <si>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</si>
  <si>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</si>
  <si>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</si>
  <si>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</si>
  <si>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</si>
  <si>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</si>
  <si>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</si>
  <si>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</si>
  <si>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</si>
  <si>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</si>
  <si>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</si>
  <si>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</si>
  <si>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</si>
  <si>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</si>
  <si>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</si>
  <si>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</si>
  <si>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</si>
  <si>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</si>
  <si>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</si>
  <si>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</si>
  <si>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</si>
  <si>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</si>
  <si>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</si>
  <si>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</si>
  <si>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</si>
  <si>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</si>
  <si>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</si>
  <si>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</si>
  <si>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</si>
  <si>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</si>
  <si>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</si>
  <si>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</si>
  <si>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</si>
  <si>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</si>
  <si>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</si>
  <si>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</si>
  <si>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</si>
  <si>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</si>
  <si>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</si>
  <si>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</si>
  <si>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</si>
  <si>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</si>
  <si>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</si>
  <si>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</si>
  <si>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</si>
  <si>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</si>
  <si>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</si>
  <si>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</si>
  <si>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</si>
  <si>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</si>
  <si>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</si>
  <si>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</si>
  <si>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</si>
  <si>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</si>
  <si>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</si>
  <si>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</si>
  <si>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</si>
  <si>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</si>
  <si>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</si>
  <si>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</si>
  <si>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</si>
  <si>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</si>
  <si>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</si>
  <si>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</si>
  <si>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</si>
  <si>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</si>
  <si>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</si>
  <si>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</si>
  <si>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</si>
  <si>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</si>
  <si>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</si>
  <si>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</si>
  <si>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</si>
  <si>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</si>
  <si>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</si>
  <si>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</si>
  <si>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</si>
  <si>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</si>
  <si>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</si>
  <si>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</si>
  <si>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</si>
  <si>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</si>
  <si>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</si>
  <si>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</si>
  <si>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</si>
  <si>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</si>
  <si>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</si>
  <si>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</si>
  <si>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</si>
  <si>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</si>
  <si>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</si>
  <si>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</si>
  <si>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</si>
  <si>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</si>
  <si>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</si>
  <si>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</si>
  <si>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</si>
  <si>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</si>
  <si>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</si>
  <si>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</si>
  <si>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</si>
  <si>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</si>
  <si>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</si>
  <si>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</si>
  <si>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</si>
  <si>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</si>
  <si>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</si>
  <si>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</si>
  <si>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</si>
  <si>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</si>
  <si>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</si>
  <si>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</si>
  <si>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</si>
  <si>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</si>
  <si>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</si>
  <si>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</si>
  <si>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</si>
  <si>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</si>
  <si>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</si>
  <si>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</si>
  <si>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</si>
  <si>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</si>
  <si>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</si>
  <si>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</si>
  <si>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</si>
  <si>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</si>
  <si>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</si>
  <si>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</si>
  <si>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</si>
  <si>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</si>
  <si>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</si>
  <si>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</si>
  <si>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</si>
  <si>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</si>
  <si>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</si>
  <si>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</si>
  <si>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</si>
  <si>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</si>
  <si>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</si>
  <si>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</si>
  <si>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</si>
  <si>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</si>
  <si>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</si>
  <si>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</si>
  <si>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</si>
  <si>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</si>
  <si>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</si>
  <si>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</si>
  <si>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</si>
  <si>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</si>
  <si>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</si>
  <si>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</si>
  <si>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</si>
  <si>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</si>
  <si>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</si>
  <si>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</si>
  <si>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</si>
  <si>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</si>
  <si>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</si>
  <si>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</si>
  <si>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</si>
  <si>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</si>
  <si>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</si>
  <si>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</si>
  <si>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</si>
  <si>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</si>
  <si>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</si>
  <si>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</si>
  <si>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</si>
  <si>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</si>
  <si>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</si>
  <si>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</si>
  <si>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</si>
  <si>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</si>
  <si>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</si>
  <si>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</si>
  <si>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</si>
  <si>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</si>
  <si>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</si>
  <si>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</si>
  <si>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</si>
  <si>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</si>
  <si>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</si>
  <si>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</si>
  <si>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</si>
  <si>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</si>
  <si>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</si>
  <si>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</si>
  <si>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</si>
  <si>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</si>
  <si>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</si>
  <si>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</si>
  <si>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</si>
  <si>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</si>
  <si>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</si>
  <si>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</si>
  <si>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</si>
  <si>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</si>
  <si>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</si>
  <si>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</si>
  <si>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</si>
  <si>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</si>
  <si>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</si>
  <si>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</si>
  <si>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</si>
  <si>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</si>
  <si>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</si>
  <si>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</si>
  <si>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</si>
  <si>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</si>
  <si>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</si>
  <si>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</si>
  <si>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</si>
  <si>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</si>
  <si>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</si>
  <si>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</si>
  <si>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</si>
  <si>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</si>
  <si>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</si>
  <si>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</si>
  <si>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</si>
  <si>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</si>
  <si>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</si>
  <si>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</si>
  <si>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</si>
  <si>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</si>
  <si>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</si>
  <si>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</si>
  <si>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</si>
  <si>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</si>
  <si>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</si>
  <si>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</si>
  <si>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</si>
  <si>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</si>
  <si>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</si>
  <si>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</si>
  <si>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</si>
  <si>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</si>
  <si>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</si>
  <si>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</si>
  <si>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</si>
  <si>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</si>
  <si>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</si>
  <si>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</si>
  <si>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</si>
  <si>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</si>
  <si>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</si>
  <si>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</si>
  <si>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</si>
  <si>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</si>
  <si>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</si>
  <si>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</si>
  <si>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</si>
  <si>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</si>
  <si>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</si>
  <si>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</si>
  <si>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</si>
  <si>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</si>
  <si>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</si>
  <si>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</si>
  <si>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</si>
  <si>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</si>
  <si>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</si>
  <si>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</si>
  <si>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</si>
  <si>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</si>
  <si>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</si>
  <si>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</si>
  <si>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</si>
  <si>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</si>
  <si>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</si>
  <si>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</si>
  <si>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</si>
  <si>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</si>
  <si>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</si>
  <si>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</si>
  <si>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</si>
  <si>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</si>
  <si>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</si>
  <si>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</si>
  <si>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</si>
  <si>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</si>
  <si>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</si>
  <si>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</si>
  <si>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</si>
  <si>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</si>
  <si>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</si>
  <si>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</si>
  <si>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</si>
  <si>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</si>
  <si>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</si>
  <si>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</si>
  <si>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</si>
  <si>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</si>
  <si>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</si>
  <si>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</si>
  <si>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</si>
  <si>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</si>
  <si>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</si>
  <si>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</si>
  <si>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</si>
  <si>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</si>
  <si>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</si>
  <si>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</si>
  <si>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</si>
  <si>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</si>
  <si>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</si>
  <si>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</si>
  <si>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</si>
  <si>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</si>
  <si>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</si>
  <si>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</si>
  <si>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</si>
  <si>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</si>
  <si>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</si>
  <si>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</si>
  <si>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</si>
  <si>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</si>
  <si>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</si>
  <si>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</si>
  <si>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</si>
  <si>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</si>
  <si>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</si>
  <si>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</si>
  <si>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</si>
  <si>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</si>
  <si>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</si>
  <si>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</si>
  <si>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</si>
  <si>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</si>
  <si>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</si>
  <si>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</si>
  <si>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</si>
  <si>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</si>
  <si>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</si>
  <si>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</si>
  <si>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</si>
  <si>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</si>
  <si>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</si>
  <si>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</si>
  <si>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</si>
  <si>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</si>
  <si>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</si>
  <si>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</si>
  <si>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</si>
  <si>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</si>
  <si>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</si>
  <si>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</si>
  <si>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</si>
  <si>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</si>
  <si>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</si>
  <si>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</si>
  <si>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</si>
  <si>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</si>
  <si>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</si>
  <si>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</si>
  <si>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</si>
  <si>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</si>
  <si>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</si>
  <si>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</si>
  <si>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</si>
  <si>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</si>
  <si>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</si>
  <si>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</si>
  <si>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</si>
  <si>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</si>
  <si>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</si>
  <si>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</si>
  <si>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</si>
  <si>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</si>
  <si>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</si>
  <si>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</si>
  <si>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</si>
  <si>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</si>
  <si>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</si>
  <si>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</si>
  <si>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</si>
  <si>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</si>
  <si>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</si>
  <si>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</si>
  <si>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</si>
  <si>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</si>
  <si>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</si>
  <si>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</si>
  <si>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</si>
  <si>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</si>
  <si>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</si>
  <si>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</si>
  <si>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</si>
  <si>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</si>
  <si>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</si>
  <si>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</si>
  <si>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</si>
  <si>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</si>
  <si>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</si>
  <si>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</si>
  <si>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</si>
  <si>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</si>
  <si>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</si>
  <si>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</si>
  <si>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</si>
  <si>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</si>
  <si>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</si>
  <si>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</si>
  <si>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</si>
  <si>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</si>
  <si>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</si>
  <si>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</si>
  <si>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</si>
  <si>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</si>
  <si>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</si>
  <si>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</si>
  <si>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</si>
  <si>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</si>
  <si>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</si>
  <si>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</si>
  <si>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</si>
  <si>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</si>
  <si>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</si>
  <si>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</si>
  <si>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</si>
  <si>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</si>
  <si>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</si>
  <si>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</si>
  <si>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</si>
  <si>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</si>
  <si>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</si>
  <si>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</si>
  <si>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</si>
  <si>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</si>
  <si>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</si>
  <si>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</si>
  <si>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</si>
  <si>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</si>
  <si>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</si>
  <si>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</si>
  <si>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</si>
  <si>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</si>
  <si>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</si>
  <si>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</si>
  <si>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</si>
  <si>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</si>
  <si>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</si>
  <si>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</si>
  <si>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</si>
  <si>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</si>
  <si>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</si>
  <si>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</si>
  <si>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</si>
  <si>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</si>
  <si>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</si>
  <si>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</si>
  <si>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</si>
  <si>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</si>
  <si>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</si>
  <si>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</si>
  <si>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</si>
  <si>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</si>
  <si>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</si>
  <si>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</si>
  <si>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</si>
  <si>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</si>
  <si>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</si>
  <si>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</si>
  <si>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</si>
  <si>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</si>
  <si>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</si>
  <si>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</si>
  <si>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</si>
  <si>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</si>
  <si>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</si>
  <si>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</si>
  <si>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</si>
  <si>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</si>
  <si>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</si>
  <si>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</si>
  <si>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</si>
  <si>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</si>
  <si>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</si>
  <si>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</si>
  <si>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</si>
  <si>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</si>
  <si>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</si>
  <si>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</si>
  <si>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</si>
  <si>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</si>
  <si>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</si>
  <si>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</si>
  <si>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</si>
  <si>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</si>
  <si>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</si>
  <si>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</si>
  <si>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</si>
  <si>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</si>
  <si>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</si>
  <si>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</si>
  <si>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</si>
  <si>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</si>
  <si>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</si>
  <si>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</si>
  <si>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</si>
  <si>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</si>
  <si>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</si>
  <si>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</si>
  <si>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</si>
  <si>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</si>
  <si>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</si>
  <si>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</si>
  <si>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</si>
  <si>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</si>
  <si>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</si>
  <si>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</si>
  <si>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</si>
  <si>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</si>
  <si>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</si>
  <si>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</si>
  <si>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</si>
  <si>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</si>
  <si>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</si>
  <si>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</si>
  <si>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</si>
  <si>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</si>
  <si>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</si>
  <si>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</si>
  <si>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</si>
  <si>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</si>
  <si>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</si>
  <si>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</si>
  <si>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</si>
  <si>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</si>
  <si>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</si>
  <si>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</si>
  <si>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</si>
  <si>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</si>
  <si>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</si>
  <si>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</si>
  <si>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</si>
  <si>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</si>
  <si>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</si>
  <si>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</si>
  <si>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</si>
  <si>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</si>
  <si>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</si>
  <si>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</si>
  <si>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</si>
  <si>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</si>
  <si>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</si>
  <si>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</si>
  <si>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</si>
  <si>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</si>
  <si>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</si>
  <si>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</si>
  <si>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</si>
  <si>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</si>
  <si>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</si>
  <si>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</si>
  <si>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</si>
  <si>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</si>
  <si>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</si>
  <si>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</si>
  <si>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</si>
  <si>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</si>
  <si>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</si>
  <si>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</si>
  <si>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</si>
  <si>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</si>
  <si>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</si>
  <si>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</si>
  <si>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</si>
  <si>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</si>
  <si>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</si>
  <si>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</si>
  <si>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</si>
  <si>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</si>
  <si>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</si>
  <si>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</si>
  <si>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</si>
  <si>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</si>
  <si>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</si>
  <si>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</si>
  <si>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</si>
  <si>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</si>
  <si>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</si>
  <si>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</si>
  <si>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</si>
  <si>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</si>
  <si>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</si>
  <si>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</si>
  <si>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</si>
  <si>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</si>
  <si>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</si>
  <si>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</si>
  <si>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</si>
  <si>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</si>
  <si>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</si>
  <si>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</si>
  <si>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</si>
  <si>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</si>
  <si>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</si>
  <si>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</si>
  <si>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</si>
  <si>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</si>
  <si>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</si>
  <si>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</si>
  <si>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</si>
  <si>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</si>
  <si>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</si>
  <si>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</si>
  <si>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</si>
  <si>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</si>
  <si>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</si>
  <si>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</si>
  <si>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</si>
  <si>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</si>
  <si>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</si>
  <si>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</si>
  <si>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</si>
  <si>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</si>
  <si>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</si>
  <si>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</si>
  <si>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</si>
  <si>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</si>
  <si>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</si>
  <si>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</si>
  <si>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</si>
  <si>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</si>
  <si>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</si>
  <si>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</si>
  <si>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</si>
  <si>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</si>
  <si>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</si>
  <si>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</si>
  <si>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</si>
  <si>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</si>
  <si>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</si>
  <si>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</si>
  <si>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</si>
  <si>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</si>
  <si>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</si>
  <si>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</si>
  <si>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</si>
  <si>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</si>
  <si>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</si>
  <si>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</si>
  <si>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</si>
  <si>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</si>
  <si>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</si>
  <si>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</si>
  <si>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</si>
  <si>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</si>
  <si>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</si>
  <si>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</si>
  <si>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</si>
  <si>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</si>
  <si>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</si>
  <si>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</si>
  <si>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</si>
  <si>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</si>
  <si>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</si>
  <si>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</si>
  <si>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</si>
  <si>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</si>
  <si>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</si>
  <si>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</si>
  <si>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</si>
  <si>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</si>
  <si>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</si>
  <si>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</si>
  <si>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</si>
  <si>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</si>
  <si>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</si>
  <si>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</si>
  <si>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</si>
  <si>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</si>
  <si>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</si>
  <si>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</si>
  <si>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</si>
  <si>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</si>
  <si>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</si>
  <si>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</si>
  <si>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</si>
  <si>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</si>
  <si>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</si>
  <si>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</si>
  <si>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</si>
  <si>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</si>
  <si>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</si>
  <si>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</si>
  <si>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</si>
  <si>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</si>
  <si>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</si>
  <si>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</si>
  <si>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</si>
  <si>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</si>
  <si>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</si>
  <si>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</si>
  <si>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</si>
  <si>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</si>
  <si>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</si>
  <si>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</si>
  <si>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</si>
  <si>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</si>
  <si>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</si>
  <si>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</si>
  <si>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</si>
  <si>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</si>
  <si>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</si>
  <si>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</si>
  <si>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</si>
  <si>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</si>
  <si>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</si>
  <si>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</si>
  <si>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</si>
  <si>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</si>
  <si>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</si>
  <si>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</si>
  <si>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</si>
  <si>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</si>
  <si>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</si>
  <si>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</si>
  <si>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</si>
  <si>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</si>
  <si>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</si>
  <si>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</si>
  <si>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</si>
  <si>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</si>
  <si>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</si>
  <si>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</si>
  <si>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</si>
  <si>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</si>
  <si>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</si>
  <si>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</si>
  <si>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</si>
  <si>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</si>
  <si>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</si>
  <si>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</si>
  <si>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</si>
  <si>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</si>
  <si>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</si>
  <si>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</si>
  <si>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</si>
  <si>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</si>
  <si>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</si>
  <si>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</si>
  <si>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</si>
  <si>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</si>
  <si>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</si>
  <si>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</si>
  <si>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</si>
  <si>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</si>
  <si>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</si>
  <si>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</si>
  <si>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</si>
  <si>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</si>
  <si>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</si>
  <si>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</si>
  <si>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</si>
  <si>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</si>
  <si>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</si>
  <si>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</si>
  <si>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</si>
  <si>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</si>
  <si>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</si>
  <si>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</si>
  <si>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</si>
  <si>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</si>
  <si>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</si>
  <si>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</si>
  <si>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</si>
  <si>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</si>
  <si>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</si>
  <si>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</si>
  <si>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</si>
  <si>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</si>
  <si>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</si>
  <si>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</si>
  <si>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</si>
  <si>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</si>
  <si>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</si>
  <si>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</si>
  <si>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</si>
  <si>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</si>
  <si>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</si>
  <si>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</si>
  <si>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</si>
  <si>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</si>
  <si>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</si>
  <si>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</si>
  <si>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</si>
  <si>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</si>
  <si>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</si>
  <si>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</si>
  <si>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</si>
  <si>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</si>
  <si>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</si>
  <si>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</si>
  <si>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</si>
  <si>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</si>
  <si>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</si>
  <si>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</si>
  <si>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</si>
  <si>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</si>
  <si>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</si>
  <si>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</si>
  <si>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</si>
  <si>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</si>
  <si>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</si>
  <si>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</si>
  <si>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</si>
  <si>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</si>
  <si>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</si>
  <si>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</si>
  <si>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</si>
  <si>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</si>
  <si>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</si>
  <si>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</si>
  <si>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</si>
  <si>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</si>
  <si>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</si>
  <si>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</si>
  <si>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</si>
  <si>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</si>
  <si>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</si>
  <si>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</si>
  <si>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</si>
  <si>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</si>
  <si>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</si>
  <si>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</si>
  <si>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</si>
  <si>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</si>
  <si>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</si>
  <si>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</si>
  <si>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</si>
  <si>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</si>
  <si>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</si>
  <si>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</si>
  <si>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</si>
  <si>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</si>
  <si>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</si>
  <si>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</si>
  <si>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</si>
  <si>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</si>
  <si>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</si>
  <si>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</si>
  <si>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</si>
  <si>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</si>
  <si>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</si>
  <si>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</si>
  <si>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</si>
  <si>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</si>
  <si>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</si>
  <si>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</si>
  <si>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</si>
  <si>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</si>
  <si>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</si>
  <si>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</si>
  <si>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</si>
  <si>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</si>
  <si>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</si>
  <si>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</si>
  <si>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</si>
  <si>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</si>
  <si>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</si>
  <si>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</si>
  <si>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</si>
  <si>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</si>
  <si>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</si>
  <si>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</si>
  <si>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</si>
  <si>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</si>
  <si>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</si>
  <si>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</si>
  <si>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</si>
  <si>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</si>
  <si>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</si>
  <si>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</si>
  <si>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</si>
  <si>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</si>
  <si>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</si>
  <si>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</si>
  <si>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</si>
  <si>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</si>
  <si>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</si>
  <si>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</si>
  <si>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</si>
  <si>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</si>
  <si>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</si>
  <si>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</si>
  <si>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</si>
  <si>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</si>
  <si>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</si>
  <si>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</si>
  <si>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</si>
  <si>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</si>
  <si>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</si>
  <si>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</si>
  <si>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</si>
  <si>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</si>
  <si>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</si>
  <si>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</si>
  <si>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</si>
  <si>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</si>
  <si>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</si>
  <si>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</si>
  <si>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</si>
  <si>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</si>
  <si>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</si>
  <si>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</si>
  <si>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</si>
  <si>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</si>
  <si>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</si>
  <si>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</si>
  <si>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</si>
  <si>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</si>
  <si>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</si>
  <si>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</si>
  <si>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</si>
  <si>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</si>
  <si>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</si>
  <si>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</si>
  <si>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</si>
  <si>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</si>
  <si>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</si>
  <si>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</si>
  <si>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</si>
  <si>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</si>
  <si>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</si>
  <si>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</si>
  <si>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</si>
  <si>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</si>
  <si>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</si>
  <si>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</si>
  <si>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</si>
  <si>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</si>
  <si>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</si>
  <si>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</si>
  <si>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</si>
  <si>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</si>
  <si>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</si>
  <si>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</si>
  <si>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</si>
  <si>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</si>
  <si>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</si>
  <si>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</si>
  <si>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</si>
  <si>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</si>
  <si>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</si>
  <si>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</si>
  <si>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</si>
  <si>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</si>
  <si>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</si>
  <si>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</si>
  <si>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</si>
  <si>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</si>
  <si>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</si>
  <si>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</si>
  <si>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</si>
  <si>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</si>
  <si>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</si>
  <si>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</si>
  <si>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</si>
  <si>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</si>
  <si>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</si>
  <si>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</si>
  <si>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</si>
  <si>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</si>
  <si>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</si>
  <si>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</si>
  <si>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</si>
  <si>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</si>
  <si>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</si>
  <si>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</si>
  <si>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</si>
  <si>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</si>
  <si>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</si>
  <si>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</si>
  <si>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</si>
  <si>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</si>
  <si>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</si>
  <si>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</si>
  <si>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</si>
  <si>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</si>
  <si>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</si>
  <si>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</si>
  <si>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</si>
  <si>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</si>
  <si>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</si>
  <si>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</si>
  <si>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</si>
  <si>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</si>
  <si>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</si>
  <si>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</si>
  <si>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</si>
  <si>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</si>
  <si>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</si>
  <si>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</si>
  <si>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</si>
  <si>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</si>
  <si>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</si>
  <si>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</si>
  <si>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</si>
  <si>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</si>
  <si>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</si>
  <si>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</si>
  <si>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</si>
  <si>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</si>
  <si>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</si>
  <si>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</si>
  <si>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</si>
  <si>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</si>
  <si>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</si>
  <si>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</si>
  <si>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</si>
  <si>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</si>
  <si>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</si>
  <si>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</si>
  <si>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</si>
  <si>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</si>
  <si>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</si>
  <si>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</si>
  <si>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</si>
  <si>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</si>
  <si>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</si>
  <si>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</si>
  <si>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</si>
  <si>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</si>
  <si>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</si>
  <si>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</si>
  <si>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</si>
  <si>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</si>
  <si>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</si>
  <si>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</si>
  <si>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</si>
  <si>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</si>
  <si>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</si>
  <si>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</si>
  <si>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</si>
  <si>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</si>
  <si>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</si>
  <si>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</si>
  <si>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</si>
  <si>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</si>
  <si>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</si>
  <si>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</si>
  <si>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</si>
  <si>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</si>
  <si>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</si>
  <si>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</si>
  <si>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</si>
  <si>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</si>
  <si>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</si>
  <si>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</si>
  <si>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</si>
  <si>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</si>
  <si>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</si>
  <si>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</si>
  <si>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</si>
  <si>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</si>
  <si>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</si>
  <si>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</si>
  <si>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</si>
  <si>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</si>
  <si>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</si>
  <si>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</si>
  <si>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</si>
  <si>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</si>
  <si>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</si>
  <si>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</si>
  <si>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</si>
  <si>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</si>
  <si>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</si>
  <si>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</si>
  <si>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</si>
  <si>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</si>
  <si>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</si>
  <si>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</si>
  <si>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</si>
  <si>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</si>
  <si>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</si>
  <si>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</si>
  <si>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</si>
  <si>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</si>
  <si>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</si>
  <si>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</si>
  <si>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</si>
  <si>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</si>
  <si>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</si>
  <si>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</si>
  <si>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</si>
  <si>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</si>
  <si>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</si>
  <si>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</si>
  <si>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</si>
  <si>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</si>
  <si>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</si>
  <si>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</si>
  <si>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</si>
  <si>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</si>
  <si>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</si>
  <si>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</si>
  <si>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</si>
  <si>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</si>
  <si>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</si>
  <si>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</si>
  <si>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</si>
  <si>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</si>
  <si>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</si>
  <si>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</si>
  <si>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</si>
  <si>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</si>
  <si>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</si>
  <si>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</si>
  <si>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</si>
  <si>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</si>
  <si>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</si>
  <si>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</si>
  <si>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</si>
  <si>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</si>
  <si>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</si>
  <si>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</si>
  <si>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</si>
  <si>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</si>
  <si>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</si>
  <si>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</si>
  <si>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</si>
  <si>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</si>
  <si>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</si>
  <si>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</si>
  <si>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</si>
  <si>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</si>
  <si>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</si>
  <si>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</si>
  <si>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</si>
  <si>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</si>
  <si>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</si>
  <si>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</si>
  <si>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</si>
  <si>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</si>
  <si>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</si>
  <si>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</si>
  <si>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</si>
  <si>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</si>
  <si>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</si>
  <si>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</si>
  <si>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</si>
  <si>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</si>
  <si>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</si>
  <si>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</si>
  <si>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</si>
  <si>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</si>
  <si>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</si>
  <si>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</si>
  <si>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</si>
  <si>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</si>
  <si>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</si>
  <si>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</si>
  <si>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</si>
  <si>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</si>
  <si>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</si>
  <si>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</si>
  <si>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</si>
  <si>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</si>
  <si>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</si>
  <si>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</si>
  <si>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</si>
  <si>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</si>
  <si>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</si>
  <si>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</si>
  <si>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</si>
  <si>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</si>
  <si>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</si>
  <si>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</si>
  <si>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</si>
  <si>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</si>
  <si>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</si>
  <si>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</si>
  <si>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</si>
  <si>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</si>
  <si>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</si>
  <si>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</si>
  <si>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</si>
  <si>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</si>
  <si>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</si>
  <si>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</si>
  <si>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</si>
  <si>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</si>
  <si>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</si>
  <si>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</si>
  <si>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</si>
  <si>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</si>
  <si>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</si>
  <si>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</si>
  <si>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</si>
  <si>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</si>
  <si>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</si>
  <si>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</si>
  <si>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</si>
  <si>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</si>
  <si>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</si>
  <si>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</si>
  <si>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</si>
  <si>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</si>
  <si>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</si>
  <si>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</si>
  <si>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</si>
  <si>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</si>
  <si>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</si>
  <si>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</si>
  <si>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</si>
  <si>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</si>
  <si>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</si>
  <si>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</si>
  <si>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</si>
  <si>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</si>
  <si>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</si>
  <si>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</si>
  <si>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</si>
  <si>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</si>
  <si>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</si>
  <si>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</si>
  <si>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</si>
  <si>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</si>
  <si>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</si>
  <si>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</si>
  <si>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</si>
  <si>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</si>
  <si>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</si>
  <si>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</si>
  <si>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</si>
  <si>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</si>
  <si>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</si>
  <si>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</si>
  <si>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</si>
  <si>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</si>
  <si>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</si>
  <si>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</si>
  <si>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</si>
  <si>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</si>
  <si>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</si>
  <si>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</si>
  <si>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</si>
  <si>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</si>
  <si>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</si>
  <si>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</si>
  <si>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</si>
  <si>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</si>
  <si>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</si>
  <si>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</si>
  <si>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</si>
  <si>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</si>
  <si>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</si>
  <si>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</si>
  <si>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</si>
  <si>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</si>
  <si>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</si>
  <si>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</si>
  <si>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</si>
  <si>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</si>
  <si>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</si>
  <si>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</si>
  <si>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</si>
  <si>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</si>
  <si>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</si>
  <si>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</si>
  <si>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</si>
  <si>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</si>
  <si>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</si>
  <si>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</si>
  <si>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</si>
  <si>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</si>
  <si>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</si>
  <si>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</si>
  <si>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</si>
  <si>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</si>
  <si>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</si>
  <si>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</si>
  <si>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</si>
  <si>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</si>
  <si>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</si>
  <si>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</si>
  <si>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</si>
  <si>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</si>
  <si>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</si>
  <si>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</si>
  <si>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</si>
  <si>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</si>
  <si>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</si>
  <si>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</si>
  <si>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</si>
  <si>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</si>
  <si>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</si>
  <si>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</si>
  <si>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</si>
  <si>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</si>
  <si>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</si>
  <si>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</si>
  <si>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</si>
  <si>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</si>
  <si>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</si>
  <si>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</si>
  <si>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</si>
  <si>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</si>
  <si>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</si>
  <si>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</si>
  <si>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</si>
  <si>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</si>
  <si>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</si>
  <si>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</si>
  <si>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</si>
  <si>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</si>
  <si>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</si>
  <si>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</si>
  <si>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</si>
  <si>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</si>
  <si>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</si>
  <si>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</si>
  <si>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</si>
  <si>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</si>
  <si>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</si>
  <si>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</si>
  <si>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</si>
  <si>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</si>
  <si>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</si>
  <si>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</si>
  <si>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</si>
  <si>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</si>
  <si>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</si>
  <si>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</si>
  <si>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</si>
  <si>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</si>
  <si>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</si>
  <si>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</si>
  <si>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</si>
  <si>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</si>
  <si>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</si>
  <si>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</si>
  <si>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</si>
  <si>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</si>
  <si>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</si>
  <si>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</si>
  <si>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</si>
  <si>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</si>
  <si>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</si>
  <si>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</si>
  <si>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</si>
  <si>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</si>
  <si>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</si>
  <si>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</si>
  <si>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</si>
  <si>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</si>
  <si>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</si>
  <si>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</si>
  <si>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</si>
  <si>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</si>
  <si>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</si>
  <si>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</si>
  <si>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</si>
  <si>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</si>
  <si>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</si>
  <si>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</si>
  <si>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</si>
  <si>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</si>
  <si>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</si>
  <si>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</si>
  <si>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</si>
  <si>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</si>
  <si>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</si>
  <si>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</si>
  <si>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</si>
  <si>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</si>
  <si>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</si>
  <si>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</si>
  <si>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</si>
  <si>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</si>
  <si>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</si>
  <si>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</si>
  <si>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</si>
  <si>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</si>
  <si>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</si>
  <si>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</si>
  <si>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</si>
  <si>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</si>
  <si>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</si>
  <si>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</si>
  <si>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</si>
  <si>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</si>
  <si>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</si>
  <si>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</si>
  <si>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</si>
  <si>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</si>
  <si>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</si>
  <si>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</si>
  <si>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</si>
  <si>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</si>
  <si>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</si>
  <si>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</si>
  <si>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</si>
  <si>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</si>
  <si>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</si>
  <si>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</si>
  <si>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</si>
  <si>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</si>
  <si>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</si>
  <si>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</si>
  <si>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</si>
  <si>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</si>
  <si>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</si>
  <si>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</si>
  <si>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</si>
  <si>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</si>
  <si>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</si>
  <si>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</si>
  <si>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</si>
  <si>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</si>
  <si>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</si>
  <si>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</si>
  <si>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</si>
  <si>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</si>
  <si>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</si>
  <si>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</si>
  <si>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</si>
  <si>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</si>
  <si>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</si>
  <si>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</si>
  <si>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</si>
  <si>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</si>
  <si>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</si>
  <si>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</si>
  <si>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</si>
  <si>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</si>
  <si>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</si>
  <si>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</si>
  <si>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</si>
  <si>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</si>
  <si>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</si>
  <si>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</si>
  <si>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</si>
  <si>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</si>
  <si>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</si>
  <si>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</si>
  <si>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</si>
  <si>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</si>
  <si>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</si>
  <si>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</si>
  <si>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</si>
  <si>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</si>
  <si>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</si>
  <si>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</si>
  <si>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</si>
  <si>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</si>
  <si>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</si>
  <si>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</si>
  <si>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</si>
  <si>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</si>
  <si>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</si>
  <si>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</si>
  <si>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</si>
  <si>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</si>
  <si>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</si>
  <si>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</si>
  <si>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</si>
  <si>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</si>
  <si>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</si>
  <si>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</si>
  <si>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</si>
  <si>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</si>
  <si>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</si>
  <si>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</si>
  <si>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</si>
  <si>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</si>
  <si>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</si>
  <si>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</si>
  <si>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</si>
  <si>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</si>
  <si>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</si>
  <si>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</si>
  <si>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</si>
  <si>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</si>
  <si>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</si>
  <si>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</si>
  <si>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</si>
  <si>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</si>
  <si>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</si>
  <si>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</si>
  <si>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</si>
  <si>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</si>
  <si>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</si>
  <si>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</si>
  <si>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</si>
  <si>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</si>
  <si>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</si>
  <si>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</si>
  <si>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</si>
  <si>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</si>
  <si>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</si>
  <si>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</si>
  <si>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</si>
  <si>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</si>
  <si>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</si>
  <si>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</si>
  <si>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</si>
  <si>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</si>
  <si>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</si>
  <si>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</si>
  <si>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</si>
  <si>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</si>
  <si>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</si>
  <si>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</si>
  <si>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</si>
  <si>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</si>
  <si>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</si>
  <si>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</si>
  <si>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</si>
  <si>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</si>
  <si>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</si>
  <si>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</si>
  <si>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</si>
  <si>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</si>
  <si>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</si>
  <si>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</si>
  <si>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</si>
  <si>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</si>
  <si>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</si>
  <si>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</si>
  <si>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</si>
  <si>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</si>
  <si>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</si>
  <si>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</si>
  <si>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</si>
  <si>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</si>
  <si>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</si>
  <si>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</si>
  <si>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</si>
  <si>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</si>
  <si>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</si>
  <si>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</si>
  <si>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</si>
  <si>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</si>
  <si>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</si>
  <si>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</si>
  <si>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</si>
  <si>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</si>
  <si>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</si>
  <si>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</si>
  <si>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</si>
  <si>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</si>
  <si>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</si>
  <si>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</si>
  <si>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</si>
  <si>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</si>
  <si>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</si>
  <si>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</si>
  <si>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</si>
  <si>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</si>
  <si>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</si>
  <si>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</si>
  <si>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</si>
  <si>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</si>
  <si>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</si>
  <si>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</si>
  <si>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</si>
  <si>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</si>
  <si>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</si>
  <si>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</si>
  <si>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</si>
  <si>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</si>
  <si>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</si>
  <si>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</si>
  <si>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</si>
  <si>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</si>
  <si>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</si>
  <si>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</si>
  <si>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</si>
  <si>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</si>
  <si>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</si>
  <si>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</si>
  <si>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</si>
  <si>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</si>
  <si>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</si>
  <si>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</si>
  <si>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</si>
  <si>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</si>
  <si>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</si>
  <si>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</si>
  <si>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</si>
  <si>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</si>
  <si>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</si>
  <si>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</si>
  <si>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</si>
  <si>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</si>
  <si>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</si>
  <si>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</si>
  <si>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</si>
  <si>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</si>
  <si>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</si>
  <si>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</si>
  <si>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</si>
  <si>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</si>
  <si>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</si>
  <si>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</si>
  <si>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</si>
  <si>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</si>
  <si>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</si>
  <si>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</si>
  <si>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</si>
  <si>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</si>
  <si>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</si>
  <si>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</si>
  <si>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</si>
  <si>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</si>
  <si>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</si>
  <si>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</si>
  <si>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</si>
  <si>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</si>
  <si>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</si>
  <si>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</si>
  <si>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</si>
  <si>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</si>
  <si>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</si>
  <si>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</si>
  <si>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</si>
  <si>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</si>
  <si>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</si>
  <si>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</si>
  <si>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</si>
  <si>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</si>
  <si>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</si>
  <si>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</si>
  <si>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</si>
  <si>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</si>
  <si>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</si>
  <si>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</si>
  <si>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</si>
  <si>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</si>
  <si>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</si>
  <si>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</si>
  <si>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</si>
  <si>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</si>
  <si>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</si>
  <si>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</si>
  <si>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</si>
  <si>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</si>
  <si>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</si>
  <si>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</si>
  <si>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</si>
  <si>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</si>
  <si>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</si>
  <si>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</si>
  <si>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</si>
  <si>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</si>
  <si>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</si>
  <si>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</si>
  <si>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</si>
  <si>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</si>
  <si>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</si>
  <si>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</si>
  <si>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</si>
  <si>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</si>
  <si>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</si>
  <si>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</si>
  <si>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</si>
  <si>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</si>
  <si>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</si>
  <si>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</si>
  <si>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</si>
  <si>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</si>
  <si>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</si>
  <si>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</si>
  <si>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</si>
  <si>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</si>
  <si>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</si>
  <si>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</si>
  <si>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</si>
  <si>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</si>
  <si>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</si>
  <si>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</si>
  <si>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</si>
  <si>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</si>
  <si>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</si>
  <si>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</si>
  <si>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</si>
  <si>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</si>
  <si>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</si>
  <si>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</si>
  <si>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</si>
  <si>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</si>
  <si>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</si>
  <si>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</si>
  <si>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</si>
  <si>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</si>
  <si>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</si>
  <si>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</si>
  <si>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</si>
  <si>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</si>
  <si>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</si>
  <si>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</si>
  <si>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</si>
  <si>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</si>
  <si>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</si>
  <si>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</si>
  <si>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</si>
  <si>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</si>
  <si>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</si>
  <si>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</si>
  <si>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</si>
  <si>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</si>
  <si>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</si>
  <si>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</si>
  <si>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</si>
  <si>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</si>
  <si>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</si>
  <si>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</si>
  <si>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</si>
  <si>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</si>
  <si>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</si>
  <si>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</si>
  <si>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</si>
  <si>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</si>
  <si>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</si>
  <si>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</si>
  <si>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</si>
  <si>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</si>
  <si>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</si>
  <si>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</si>
  <si>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</si>
  <si>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</si>
  <si>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</si>
  <si>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</si>
  <si>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</si>
  <si>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</si>
  <si>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</si>
  <si>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</si>
  <si>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</si>
  <si>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</si>
  <si>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</si>
  <si>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</si>
  <si>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</si>
  <si>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</si>
  <si>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</si>
  <si>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</si>
  <si>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</si>
  <si>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</si>
  <si>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</si>
  <si>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</si>
  <si>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</si>
  <si>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</si>
  <si>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</si>
  <si>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</si>
  <si>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</si>
  <si>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</si>
  <si>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</si>
  <si>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</si>
  <si>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</si>
  <si>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</si>
  <si>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</si>
  <si>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</si>
  <si>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</si>
  <si>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</si>
  <si>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</si>
  <si>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</si>
  <si>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</si>
  <si>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</si>
  <si>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</si>
  <si>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</si>
  <si>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</si>
  <si>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</si>
  <si>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</si>
  <si>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</si>
  <si>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</si>
  <si>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</si>
  <si>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</si>
  <si>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</si>
  <si>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</si>
  <si>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</si>
  <si>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</si>
  <si>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</si>
  <si>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</si>
  <si>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</si>
  <si>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</si>
  <si>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</si>
  <si>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</si>
  <si>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</si>
  <si>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</si>
  <si>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</si>
  <si>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</si>
  <si>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</si>
  <si>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</si>
  <si>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</si>
  <si>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</si>
  <si>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</si>
  <si>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</si>
  <si>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</si>
  <si>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</si>
  <si>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</si>
  <si>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</si>
  <si>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</si>
  <si>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</si>
  <si>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</si>
  <si>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</si>
  <si>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</si>
  <si>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</si>
  <si>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</si>
  <si>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</si>
  <si>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</si>
  <si>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</si>
  <si>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</si>
  <si>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</si>
  <si>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</si>
  <si>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</si>
  <si>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</si>
  <si>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</si>
  <si>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</si>
  <si>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</si>
  <si>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</si>
  <si>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</si>
  <si>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</si>
  <si>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</si>
  <si>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</si>
  <si>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</si>
  <si>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</si>
  <si>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</si>
  <si>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</si>
  <si>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</si>
  <si>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</si>
  <si>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</si>
  <si>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</si>
  <si>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</si>
  <si>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</si>
  <si>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</si>
  <si>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</si>
  <si>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</si>
  <si>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</si>
  <si>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</si>
  <si>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</si>
  <si>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</si>
  <si>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</si>
  <si>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</si>
  <si>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</si>
  <si>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</si>
  <si>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</si>
  <si>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</si>
  <si>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</si>
  <si>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</si>
  <si>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</si>
  <si>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</si>
  <si>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</si>
  <si>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</si>
  <si>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</si>
  <si>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</si>
  <si>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</si>
  <si>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</si>
  <si>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</si>
  <si>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</si>
  <si>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</si>
  <si>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</si>
  <si>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</si>
  <si>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</si>
  <si>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</si>
  <si>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</si>
  <si>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</si>
  <si>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</si>
  <si>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</si>
  <si>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</si>
  <si>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</si>
  <si>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</si>
  <si>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</si>
  <si>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</si>
  <si>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</si>
  <si>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</si>
  <si>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</si>
  <si>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</si>
  <si>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</si>
  <si>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</si>
  <si>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</si>
  <si>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</si>
  <si>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</si>
  <si>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</si>
  <si>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</si>
  <si>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</si>
  <si>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</si>
  <si>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</si>
  <si>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</si>
  <si>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</si>
  <si>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</si>
  <si>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</si>
  <si>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</si>
  <si>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</si>
  <si>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</si>
  <si>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</si>
  <si>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</si>
  <si>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</si>
  <si>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</si>
  <si>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</si>
  <si>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</si>
  <si>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</si>
  <si>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</si>
  <si>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</si>
  <si>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</si>
  <si>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</si>
  <si>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</si>
  <si>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</si>
  <si>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</si>
  <si>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</si>
  <si>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</si>
  <si>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</si>
  <si>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</si>
  <si>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</si>
  <si>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</si>
  <si>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</si>
  <si>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</si>
  <si>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</si>
  <si>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</si>
  <si>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</si>
  <si>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</si>
  <si>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</si>
  <si>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</si>
  <si>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</si>
  <si>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</si>
  <si>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</si>
  <si>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</si>
  <si>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</si>
  <si>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</si>
  <si>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</si>
  <si>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</si>
  <si>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</si>
  <si>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</si>
  <si>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</si>
  <si>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</si>
  <si>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</si>
  <si>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</si>
  <si>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</si>
  <si>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</si>
  <si>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</si>
  <si>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</si>
  <si>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</si>
  <si>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</si>
  <si>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</si>
  <si>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</si>
  <si>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</si>
  <si>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</si>
  <si>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</si>
  <si>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</si>
  <si>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</si>
  <si>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</si>
  <si>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</si>
  <si>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</si>
  <si>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</si>
  <si>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</si>
  <si>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</si>
  <si>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</si>
  <si>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</si>
  <si>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</si>
  <si>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</si>
  <si>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</si>
  <si>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</si>
  <si>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</si>
  <si>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</si>
  <si>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</si>
  <si>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</si>
  <si>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</si>
  <si>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</si>
  <si>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</si>
  <si>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</si>
  <si>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</si>
  <si>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</si>
  <si>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</si>
  <si>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</si>
  <si>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</si>
  <si>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</si>
  <si>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</si>
  <si>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</si>
  <si>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</si>
  <si>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</si>
  <si>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</si>
  <si>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</si>
  <si>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</si>
  <si>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</si>
  <si>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</si>
  <si>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</si>
  <si>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</si>
  <si>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</si>
  <si>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</si>
  <si>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</si>
  <si>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</si>
  <si>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</si>
  <si>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</si>
  <si>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</si>
  <si>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</si>
  <si>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</si>
  <si>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</si>
  <si>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</si>
  <si>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</si>
  <si>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</si>
  <si>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</si>
  <si>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</si>
  <si>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</si>
  <si>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</si>
  <si>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</si>
  <si>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</si>
  <si>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</si>
  <si>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</si>
  <si>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</si>
  <si>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</si>
  <si>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</si>
  <si>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</si>
  <si>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</si>
  <si>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</si>
  <si>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</si>
  <si>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</si>
  <si>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</si>
  <si>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</si>
  <si>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</si>
  <si>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</si>
  <si>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</si>
  <si>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</si>
  <si>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</si>
  <si>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</si>
  <si>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</si>
  <si>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</si>
  <si>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</si>
  <si>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</si>
  <si>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</si>
  <si>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</si>
  <si>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</si>
  <si>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</si>
  <si>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</si>
  <si>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</si>
  <si>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</si>
  <si>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</si>
  <si>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</si>
  <si>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</si>
  <si>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</si>
  <si>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</si>
  <si>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</si>
  <si>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</si>
  <si>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</si>
  <si>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</si>
  <si>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</si>
  <si>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</si>
  <si>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</si>
  <si>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</si>
  <si>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</si>
  <si>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</si>
  <si>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</si>
  <si>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</si>
  <si>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</si>
  <si>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</si>
  <si>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</si>
  <si>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</si>
  <si>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</si>
  <si>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</si>
  <si>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</si>
  <si>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</si>
  <si>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</si>
  <si>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</si>
  <si>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</si>
  <si>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</si>
  <si>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</si>
  <si>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</si>
  <si>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</si>
  <si>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</si>
  <si>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</si>
  <si>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</si>
  <si>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</si>
  <si>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</si>
  <si>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</si>
  <si>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</si>
  <si>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</si>
  <si>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</si>
  <si>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</si>
  <si>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</si>
  <si>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</si>
  <si>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</si>
  <si>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</si>
  <si>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</si>
  <si>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</si>
  <si>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</si>
  <si>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</si>
  <si>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</si>
  <si>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</si>
  <si>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</si>
  <si>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</si>
  <si>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</si>
  <si>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</si>
  <si>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</si>
  <si>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</si>
  <si>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</si>
  <si>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</si>
  <si>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</si>
  <si>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</si>
  <si>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</si>
  <si>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</si>
  <si>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</si>
  <si>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</si>
  <si>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</si>
  <si>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</si>
  <si>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</si>
  <si>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</si>
  <si>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</si>
  <si>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</si>
  <si>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</si>
  <si>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</si>
  <si>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</si>
  <si>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</si>
  <si>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</si>
  <si>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</si>
  <si>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</si>
  <si>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</si>
  <si>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</si>
  <si>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</si>
  <si>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</si>
  <si>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</si>
  <si>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</si>
  <si>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</si>
  <si>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</si>
  <si>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</si>
  <si>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</si>
  <si>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</si>
  <si>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</si>
  <si>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</si>
  <si>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</si>
  <si>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</si>
  <si>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</si>
  <si>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</si>
  <si>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</si>
  <si>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</si>
  <si>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</si>
  <si>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</si>
  <si>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</si>
  <si>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</si>
  <si>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</si>
  <si>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</si>
  <si>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</si>
  <si>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</si>
  <si>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</si>
  <si>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</si>
  <si>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</si>
  <si>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</si>
  <si>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</si>
  <si>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</si>
  <si>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</si>
  <si>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</si>
  <si>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</si>
  <si>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</si>
  <si>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</si>
  <si>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</si>
  <si>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</si>
  <si>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</si>
  <si>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</si>
  <si>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</si>
  <si>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</si>
  <si>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</si>
  <si>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</si>
  <si>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</si>
  <si>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</si>
  <si>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</si>
  <si>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</si>
  <si>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</si>
  <si>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</si>
  <si>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</si>
  <si>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</si>
  <si>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</si>
  <si>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</si>
  <si>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</si>
  <si>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</si>
  <si>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</si>
  <si>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</si>
  <si>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</si>
  <si>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</si>
  <si>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</si>
  <si>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</si>
  <si>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</si>
  <si>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</si>
  <si>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</si>
  <si>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</si>
  <si>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</si>
  <si>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</si>
  <si>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</si>
  <si>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</si>
  <si>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</si>
  <si>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</si>
  <si>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</si>
  <si>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</si>
  <si>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</si>
  <si>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</si>
  <si>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</si>
  <si>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</si>
  <si>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</si>
  <si>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</si>
  <si>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</si>
  <si>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</si>
  <si>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</si>
  <si>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</si>
  <si>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</si>
  <si>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</si>
  <si>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</si>
  <si>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</si>
  <si>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</si>
  <si>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</si>
  <si>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</si>
  <si>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</si>
  <si>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</si>
  <si>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</si>
  <si>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</si>
  <si>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</si>
  <si>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</si>
  <si>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</si>
  <si>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</si>
  <si>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</si>
  <si>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</si>
  <si>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</si>
  <si>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</si>
  <si>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</si>
  <si>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</si>
  <si>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</si>
  <si>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</si>
  <si>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</si>
  <si>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</si>
  <si>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</si>
  <si>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</si>
  <si>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</si>
  <si>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</si>
  <si>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</si>
  <si>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</si>
  <si>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</si>
  <si>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</si>
  <si>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</si>
  <si>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</si>
  <si>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</si>
  <si>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</si>
  <si>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</si>
  <si>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</si>
  <si>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</si>
  <si>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</si>
  <si>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</si>
  <si>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</si>
  <si>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</si>
  <si>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</si>
  <si>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</si>
  <si>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</si>
  <si>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</si>
  <si>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</si>
  <si>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</si>
  <si>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</si>
  <si>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</si>
  <si>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</si>
  <si>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</si>
  <si>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</si>
  <si>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</si>
  <si>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</si>
  <si>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</si>
  <si>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</si>
  <si>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</si>
  <si>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</si>
  <si>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</si>
  <si>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</si>
  <si>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</si>
  <si>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</si>
  <si>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</si>
  <si>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</si>
  <si>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</si>
  <si>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</si>
  <si>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</si>
  <si>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</si>
  <si>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</si>
  <si>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</si>
  <si>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</si>
  <si>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</si>
  <si>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</si>
  <si>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</si>
  <si>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</si>
  <si>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</si>
  <si>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</si>
  <si>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</si>
  <si>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</si>
  <si>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</si>
  <si>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</si>
  <si>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</si>
  <si>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</si>
  <si>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</si>
  <si>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</si>
  <si>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</si>
  <si>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</si>
  <si>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</si>
  <si>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</si>
  <si>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</si>
  <si>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</si>
  <si>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</si>
  <si>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</si>
  <si>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</si>
  <si>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</si>
  <si>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</si>
  <si>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</si>
  <si>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</si>
  <si>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</si>
  <si>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</si>
  <si>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</si>
  <si>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</si>
  <si>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</si>
  <si>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</si>
  <si>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</si>
  <si>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</si>
  <si>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</si>
  <si>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</si>
  <si>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</si>
  <si>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</si>
  <si>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</si>
  <si>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</si>
  <si>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</si>
  <si>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</si>
  <si>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</si>
  <si>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</si>
  <si>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</si>
  <si>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</si>
  <si>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</si>
  <si>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</si>
  <si>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</si>
  <si>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</si>
  <si>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</si>
  <si>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</si>
  <si>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</si>
  <si>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</si>
  <si>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</si>
  <si>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</si>
  <si>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</si>
  <si>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</si>
  <si>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</si>
  <si>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</si>
  <si>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</si>
  <si>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</si>
  <si>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</si>
  <si>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</si>
  <si>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</si>
  <si>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</si>
  <si>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</si>
  <si>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</si>
  <si>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</si>
  <si>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</si>
  <si>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</si>
  <si>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</si>
  <si>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</si>
  <si>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</si>
  <si>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</si>
  <si>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</si>
  <si>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</si>
  <si>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</si>
  <si>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</si>
  <si>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</si>
  <si>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</si>
  <si>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</si>
  <si>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</si>
  <si>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</si>
  <si>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</si>
  <si>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</si>
  <si>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</si>
  <si>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</si>
  <si>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</si>
  <si>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</si>
  <si>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</si>
  <si>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</si>
  <si>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</si>
  <si>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</si>
  <si>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</si>
  <si>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</si>
  <si>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</si>
  <si>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</si>
  <si>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</si>
  <si>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</si>
  <si>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</si>
  <si>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</si>
  <si>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</si>
  <si>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</si>
  <si>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</si>
  <si>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</si>
  <si>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</si>
  <si>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</si>
  <si>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</si>
  <si>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</si>
  <si>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</si>
  <si>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</si>
  <si>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</si>
  <si>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</si>
  <si>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</si>
  <si>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</si>
  <si>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</si>
  <si>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</si>
  <si>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</si>
  <si>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</si>
  <si>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</si>
  <si>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</si>
  <si>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</si>
  <si>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</si>
  <si>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</si>
  <si>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</si>
  <si>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</si>
  <si>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</si>
  <si>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</si>
  <si>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</si>
  <si>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</si>
  <si>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</si>
  <si>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</si>
  <si>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</si>
  <si>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</si>
  <si>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</si>
  <si>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</si>
  <si>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</si>
  <si>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</si>
  <si>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</si>
  <si>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</si>
  <si>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</si>
  <si>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</si>
  <si>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</si>
  <si>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</si>
  <si>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</si>
  <si>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</si>
  <si>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</si>
  <si>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</si>
  <si>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</si>
  <si>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</si>
  <si>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</si>
  <si>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</si>
  <si>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</si>
  <si>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</si>
  <si>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</si>
  <si>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</si>
  <si>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</si>
  <si>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</si>
  <si>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</si>
  <si>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</si>
  <si>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</si>
  <si>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</si>
  <si>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</si>
  <si>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</si>
  <si>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</si>
  <si>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</si>
  <si>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</si>
  <si>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</si>
  <si>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</si>
  <si>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</si>
  <si>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</si>
  <si>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</si>
  <si>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</si>
  <si>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</si>
  <si>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</si>
  <si>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</si>
  <si>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</si>
  <si>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</si>
  <si>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</si>
  <si>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</si>
  <si>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</si>
  <si>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</si>
  <si>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</si>
  <si>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</si>
  <si>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</si>
  <si>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</si>
  <si>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</si>
  <si>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</si>
  <si>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</si>
  <si>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</si>
  <si>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</si>
  <si>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</si>
  <si>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</si>
  <si>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</si>
  <si>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</si>
  <si>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</si>
  <si>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</si>
  <si>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</si>
  <si>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</si>
  <si>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</si>
  <si>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</si>
  <si>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</si>
  <si>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</si>
  <si>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</si>
  <si>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</si>
  <si>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</si>
  <si>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</si>
  <si>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</si>
  <si>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</si>
  <si>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</si>
  <si>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</si>
  <si>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</si>
  <si>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</si>
  <si>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</si>
  <si>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</si>
  <si>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</si>
  <si>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</si>
  <si>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</si>
  <si>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</si>
  <si>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</si>
  <si>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</si>
  <si>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</si>
  <si>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</si>
  <si>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</si>
  <si>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</si>
  <si>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</si>
  <si>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</si>
  <si>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</si>
  <si>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</si>
  <si>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</si>
  <si>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</si>
  <si>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</si>
  <si>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</si>
  <si>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</si>
  <si>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</si>
  <si>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</si>
  <si>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</si>
  <si>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</si>
  <si>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</si>
  <si>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</si>
  <si>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</si>
  <si>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</si>
  <si>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</si>
  <si>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</si>
  <si>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</si>
  <si>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</si>
  <si>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</si>
  <si>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</si>
  <si>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</si>
  <si>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</si>
  <si>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</si>
  <si>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</si>
  <si>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</si>
  <si>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</si>
  <si>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</si>
  <si>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</si>
  <si>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</si>
  <si>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</si>
  <si>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</si>
  <si>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</si>
  <si>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</si>
  <si>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</si>
  <si>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</si>
  <si>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</si>
  <si>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</si>
  <si>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</si>
  <si>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</si>
  <si>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</si>
  <si>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</si>
  <si>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</si>
  <si>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</si>
  <si>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</si>
  <si>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</si>
  <si>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</si>
  <si>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</si>
  <si>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</si>
  <si>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</si>
  <si>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</si>
  <si>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</si>
  <si>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</si>
  <si>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</si>
  <si>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</si>
  <si>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</si>
  <si>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</si>
  <si>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</si>
  <si>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</si>
  <si>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</si>
  <si>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</si>
  <si>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</si>
  <si>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</si>
  <si>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</si>
  <si>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</si>
  <si>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</si>
  <si>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</si>
  <si>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</si>
  <si>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</si>
  <si>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</si>
  <si>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</si>
  <si>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</si>
  <si>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</si>
  <si>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</si>
  <si>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</si>
  <si>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</si>
  <si>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</si>
  <si>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</si>
  <si>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</si>
  <si>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</si>
  <si>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</si>
  <si>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</si>
  <si>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</si>
  <si>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</si>
  <si>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</si>
  <si>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</si>
  <si>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</si>
  <si>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</si>
  <si>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</si>
  <si>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</si>
  <si>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</si>
  <si>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</si>
  <si>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</si>
  <si>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</si>
  <si>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</si>
  <si>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</si>
  <si>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</si>
  <si>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</si>
  <si>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</si>
  <si>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</si>
  <si>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</si>
  <si>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</si>
  <si>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</si>
  <si>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</si>
  <si>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</si>
  <si>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</si>
  <si>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</si>
  <si>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</si>
  <si>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</si>
  <si>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</si>
  <si>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</si>
  <si>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</si>
  <si>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</si>
  <si>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</si>
  <si>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</si>
  <si>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</si>
  <si>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</si>
  <si>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</si>
  <si>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</si>
  <si>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</si>
  <si>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</si>
  <si>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</si>
  <si>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</si>
  <si>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</si>
  <si>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</si>
  <si>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</si>
  <si>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</si>
  <si>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</si>
  <si>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</si>
  <si>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</si>
  <si>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</si>
  <si>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</si>
  <si>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</si>
  <si>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</si>
  <si>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</si>
  <si>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</si>
  <si>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</si>
  <si>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</si>
  <si>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</si>
  <si>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</si>
  <si>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</si>
  <si>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</si>
  <si>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</si>
  <si>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</si>
  <si>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</si>
  <si>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</si>
  <si>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</si>
  <si>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</si>
  <si>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</si>
  <si>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</si>
  <si>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</si>
  <si>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</si>
  <si>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</si>
  <si>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</si>
  <si>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</si>
  <si>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</si>
  <si>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</si>
  <si>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</si>
  <si>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</si>
  <si>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</si>
  <si>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</si>
  <si>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</si>
  <si>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</si>
  <si>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</si>
  <si>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</si>
  <si>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</si>
  <si>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</si>
  <si>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</si>
  <si>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</si>
  <si>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</si>
  <si>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</si>
  <si>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</si>
  <si>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</si>
  <si>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</si>
  <si>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</si>
  <si>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</si>
  <si>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</si>
  <si>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</si>
  <si>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</si>
  <si>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</si>
  <si>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</si>
  <si>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</si>
  <si>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</si>
  <si>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</si>
  <si>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</si>
  <si>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</si>
  <si>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</si>
  <si>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</si>
  <si>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</si>
  <si>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</si>
  <si>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</si>
  <si>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</si>
  <si>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</si>
  <si>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</si>
  <si>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</si>
  <si>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</si>
  <si>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</si>
  <si>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</si>
  <si>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</si>
  <si>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</si>
  <si>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</si>
  <si>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</si>
  <si>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</si>
  <si>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</si>
  <si>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</si>
  <si>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</si>
  <si>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</si>
  <si>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</si>
  <si>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</si>
  <si>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</si>
  <si>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</si>
  <si>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</si>
  <si>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</si>
  <si>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</si>
  <si>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</si>
  <si>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</si>
  <si>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</si>
  <si>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</si>
  <si>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</si>
  <si>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</si>
  <si>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</si>
  <si>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</si>
  <si>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</si>
  <si>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</si>
  <si>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</si>
  <si>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</si>
  <si>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</si>
  <si>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</si>
  <si>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</si>
  <si>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</si>
  <si>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</si>
  <si>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</si>
  <si>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</si>
  <si>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</si>
  <si>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</si>
  <si>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</si>
  <si>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</si>
  <si>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</si>
  <si>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</si>
  <si>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</si>
  <si>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</si>
  <si>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</si>
  <si>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</si>
  <si>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</si>
  <si>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</si>
  <si>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</si>
  <si>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</si>
  <si>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</si>
  <si>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</si>
  <si>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</si>
  <si>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</si>
  <si>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</si>
  <si>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</si>
  <si>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</si>
  <si>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</si>
  <si>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</si>
  <si>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</si>
  <si>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</si>
  <si>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</si>
  <si>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</si>
  <si>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</si>
  <si>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</si>
  <si>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</si>
  <si>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</si>
  <si>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</si>
  <si>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</si>
  <si>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</si>
  <si>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</si>
  <si>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</si>
  <si>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</si>
  <si>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</si>
  <si>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</si>
  <si>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</si>
  <si>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</si>
  <si>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</si>
  <si>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</si>
  <si>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</si>
  <si>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</si>
  <si>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</si>
  <si>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</si>
  <si>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</si>
  <si>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</si>
  <si>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</si>
  <si>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</si>
  <si>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</si>
  <si>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</si>
  <si>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</si>
  <si>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</si>
  <si>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</si>
  <si>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</si>
  <si>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</si>
  <si>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</si>
  <si>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</si>
  <si>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</si>
  <si>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</si>
  <si>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</si>
  <si>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</si>
  <si>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</si>
  <si>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</si>
  <si>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</si>
  <si>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</si>
  <si>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</si>
  <si>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</si>
  <si>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</si>
  <si>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</si>
  <si>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</si>
  <si>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</si>
  <si>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</si>
  <si>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</si>
  <si>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</si>
  <si>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</si>
  <si>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</si>
  <si>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</si>
  <si>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</si>
  <si>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</si>
  <si>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</si>
  <si>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</si>
  <si>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</si>
  <si>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</si>
  <si>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</si>
  <si>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</si>
  <si>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</si>
  <si>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</si>
  <si>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</si>
  <si>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</si>
  <si>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</si>
  <si>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</si>
  <si>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</si>
  <si>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</si>
  <si>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</si>
  <si>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</si>
  <si>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</si>
  <si>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</si>
  <si>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</si>
  <si>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</si>
  <si>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</si>
  <si>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</si>
  <si>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</si>
  <si>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</si>
  <si>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</si>
  <si>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</si>
  <si>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</si>
  <si>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</si>
  <si>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</si>
  <si>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</si>
  <si>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</si>
  <si>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</si>
  <si>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</si>
  <si>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</si>
  <si>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</si>
  <si>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</si>
  <si>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</si>
  <si>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</si>
  <si>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</si>
  <si>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</si>
  <si>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</si>
  <si>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</si>
  <si>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</si>
  <si>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</si>
  <si>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</si>
  <si>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</si>
  <si>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</si>
  <si>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</si>
  <si>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</si>
  <si>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</si>
  <si>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</si>
  <si>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</si>
  <si>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</si>
  <si>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</si>
  <si>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</si>
  <si>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</si>
  <si>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</si>
  <si>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</si>
  <si>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</si>
  <si>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</si>
  <si>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</si>
  <si>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</si>
  <si>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</si>
  <si>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</si>
  <si>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</si>
  <si>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</si>
  <si>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</si>
  <si>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</si>
  <si>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</si>
  <si>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</si>
  <si>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</si>
  <si>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</si>
  <si>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</si>
  <si>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</si>
  <si>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</si>
  <si>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</si>
  <si>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</si>
  <si>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</si>
  <si>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</si>
  <si>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</si>
  <si>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</si>
  <si>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</si>
  <si>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</si>
  <si>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</si>
  <si>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</si>
  <si>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</si>
  <si>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</si>
  <si>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</si>
  <si>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</si>
  <si>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</si>
  <si>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</si>
  <si>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</si>
  <si>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</si>
  <si>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</si>
  <si>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</si>
  <si>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</si>
  <si>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</si>
  <si>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</si>
  <si>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</si>
  <si>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</si>
  <si>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</si>
  <si>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</si>
  <si>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</si>
  <si>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</si>
  <si>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</si>
  <si>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</si>
  <si>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</si>
  <si>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</si>
  <si>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</si>
  <si>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</si>
  <si>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</si>
  <si>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</si>
  <si>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</si>
  <si>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</si>
  <si>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</si>
  <si>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</si>
  <si>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</si>
  <si>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</si>
  <si>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</si>
  <si>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</si>
  <si>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</si>
  <si>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</si>
  <si>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</si>
  <si>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</si>
  <si>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</si>
  <si>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</si>
  <si>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</si>
  <si>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</si>
  <si>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</si>
  <si>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</si>
  <si>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</si>
  <si>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</si>
  <si>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</si>
  <si>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</si>
  <si>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</si>
  <si>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</si>
  <si>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</si>
  <si>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</si>
  <si>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</si>
  <si>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</si>
  <si>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</si>
  <si>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</si>
  <si>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</si>
  <si>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</si>
  <si>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</si>
  <si>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</si>
  <si>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</si>
  <si>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</si>
  <si>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</si>
  <si>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</si>
  <si>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</si>
  <si>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</si>
  <si>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</si>
  <si>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</si>
  <si>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</si>
  <si>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</si>
  <si>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</si>
  <si>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</si>
  <si>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</si>
  <si>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</si>
  <si>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</si>
  <si>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</si>
  <si>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</si>
  <si>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</si>
  <si>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</si>
  <si>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</si>
  <si>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</si>
  <si>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</si>
  <si>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</si>
  <si>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</si>
  <si>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</si>
  <si>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</si>
  <si>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</si>
  <si>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</si>
  <si>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</si>
  <si>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</si>
  <si>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</si>
  <si>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</si>
  <si>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</si>
  <si>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</si>
  <si>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</si>
  <si>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</si>
  <si>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</si>
  <si>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</si>
  <si>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</si>
  <si>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</si>
  <si>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</si>
  <si>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</si>
  <si>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</si>
  <si>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</si>
  <si>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</si>
  <si>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</si>
  <si>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</si>
  <si>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</si>
  <si>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</si>
  <si>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</si>
  <si>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</si>
  <si>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</si>
  <si>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</si>
  <si>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</si>
  <si>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</si>
  <si>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</si>
  <si>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</si>
  <si>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</si>
  <si>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</si>
  <si>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</si>
  <si>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</si>
  <si>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</si>
  <si>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</si>
  <si>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</si>
  <si>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</si>
  <si>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</si>
  <si>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</si>
  <si>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</si>
  <si>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</si>
  <si>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</si>
  <si>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</si>
  <si>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</si>
  <si>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</si>
  <si>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</si>
  <si>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</si>
  <si>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</si>
  <si>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</si>
  <si>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</si>
  <si>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</si>
  <si>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</si>
  <si>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</si>
  <si>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</si>
  <si>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</si>
  <si>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</si>
  <si>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</si>
  <si>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</si>
  <si>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</si>
  <si>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</si>
  <si>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</si>
  <si>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</si>
  <si>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</si>
  <si>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</si>
  <si>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</si>
  <si>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</si>
  <si>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</si>
  <si>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</si>
  <si>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</si>
  <si>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</si>
  <si>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</si>
  <si>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</si>
  <si>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</si>
  <si>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</si>
  <si>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</si>
  <si>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</si>
  <si>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</si>
  <si>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</si>
  <si>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</si>
  <si>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</si>
  <si>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</si>
  <si>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</si>
  <si>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</si>
  <si>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</si>
  <si>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</si>
  <si>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</si>
  <si>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</si>
  <si>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</si>
  <si>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</si>
  <si>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</si>
  <si>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</si>
  <si>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</si>
  <si>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</si>
  <si>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</si>
  <si>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</si>
  <si>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</si>
  <si>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</si>
  <si>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</si>
  <si>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</si>
  <si>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</si>
  <si>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</si>
  <si>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</si>
  <si>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</si>
  <si>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</si>
  <si>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</si>
  <si>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</si>
  <si>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</si>
  <si>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</si>
  <si>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</si>
  <si>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</si>
  <si>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</si>
  <si>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</si>
  <si>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</si>
  <si>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</si>
  <si>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</si>
  <si>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</si>
  <si>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</si>
  <si>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</si>
  <si>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</si>
  <si>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</si>
  <si>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</si>
  <si>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</si>
  <si>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</si>
  <si>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</si>
  <si>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</si>
  <si>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</si>
  <si>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</si>
  <si>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</si>
  <si>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</si>
  <si>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</si>
  <si>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</si>
  <si>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</si>
  <si>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</si>
  <si>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</si>
  <si>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</si>
  <si>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</si>
  <si>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</si>
  <si>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</si>
  <si>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</si>
  <si>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</si>
  <si>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</si>
  <si>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</si>
  <si>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</si>
  <si>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</si>
  <si>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</si>
  <si>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</si>
  <si>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</si>
  <si>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</si>
  <si>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</si>
  <si>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</si>
  <si>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</si>
  <si>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</si>
  <si>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</si>
  <si>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</si>
  <si>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</si>
  <si>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</si>
  <si>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</si>
  <si>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</si>
  <si>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</si>
  <si>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</si>
  <si>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</si>
  <si>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</si>
  <si>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</si>
  <si>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</si>
  <si>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</si>
  <si>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</si>
  <si>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</si>
  <si>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</si>
  <si>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</si>
  <si>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</si>
  <si>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</si>
  <si>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</si>
  <si>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</si>
  <si>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</si>
  <si>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</si>
  <si>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</si>
  <si>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</si>
  <si>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</si>
  <si>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</si>
  <si>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</si>
  <si>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</si>
  <si>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</si>
  <si>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</si>
  <si>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</si>
  <si>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</si>
  <si>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</si>
  <si>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</si>
  <si>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</si>
  <si>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</si>
  <si>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</si>
  <si>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</si>
  <si>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</si>
  <si>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</si>
  <si>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</si>
  <si>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</si>
  <si>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</si>
  <si>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</si>
  <si>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</si>
  <si>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</si>
  <si>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</si>
  <si>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</si>
  <si>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</si>
  <si>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</si>
  <si>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</si>
  <si>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</si>
  <si>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</si>
  <si>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</si>
  <si>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</si>
  <si>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</si>
  <si>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</si>
  <si>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</si>
  <si>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</si>
  <si>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</si>
  <si>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</si>
  <si>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</si>
  <si>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</si>
  <si>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</si>
  <si>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</si>
  <si>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</si>
  <si>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</si>
  <si>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</si>
  <si>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</si>
  <si>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</si>
  <si>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</si>
  <si>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</si>
  <si>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</si>
  <si>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</si>
  <si>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</si>
  <si>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</si>
  <si>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</si>
  <si>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</si>
  <si>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</si>
  <si>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</si>
  <si>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</si>
  <si>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</si>
  <si>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</si>
  <si>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</si>
  <si>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</si>
  <si>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</si>
  <si>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</si>
  <si>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</si>
  <si>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</si>
  <si>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</si>
  <si>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</si>
  <si>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</si>
  <si>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</si>
  <si>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</si>
  <si>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</si>
  <si>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</si>
  <si>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</si>
  <si>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</si>
  <si>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</si>
  <si>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</si>
  <si>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</si>
  <si>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</si>
  <si>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</si>
  <si>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</si>
  <si>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</si>
  <si>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</si>
  <si>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</si>
  <si>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</si>
  <si>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</si>
  <si>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</si>
  <si>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</si>
  <si>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</si>
  <si>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</si>
  <si>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</si>
  <si>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</si>
  <si>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</si>
  <si>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</si>
  <si>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</si>
  <si>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</si>
  <si>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</si>
  <si>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</si>
  <si>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</si>
  <si>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</si>
  <si>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</si>
  <si>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</si>
  <si>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</si>
  <si>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</si>
  <si>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</si>
  <si>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</si>
  <si>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</si>
  <si>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</si>
  <si>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</si>
  <si>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</si>
  <si>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</si>
  <si>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</si>
  <si>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</si>
  <si>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</si>
  <si>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</si>
  <si>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</si>
  <si>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</si>
  <si>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</si>
  <si>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</si>
  <si>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</si>
  <si>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</si>
  <si>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</si>
  <si>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</si>
  <si>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</si>
  <si>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</si>
  <si>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</si>
  <si>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</si>
  <si>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</si>
  <si>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</si>
  <si>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</si>
  <si>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</si>
  <si>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</si>
  <si>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</si>
  <si>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</si>
  <si>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</si>
  <si>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</si>
  <si>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</si>
  <si>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</si>
  <si>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</si>
  <si>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</si>
  <si>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</si>
  <si>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</si>
  <si>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</si>
  <si>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</si>
  <si>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</si>
  <si>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</si>
  <si>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</si>
  <si>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</si>
  <si>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</si>
  <si>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</si>
  <si>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</si>
  <si>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</si>
  <si>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</si>
  <si>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</si>
  <si>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</si>
  <si>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</si>
  <si>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</si>
  <si>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</si>
  <si>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</si>
  <si>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</si>
  <si>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</si>
  <si>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</si>
  <si>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</si>
  <si>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</si>
  <si>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</si>
  <si>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</si>
  <si>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</si>
  <si>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</si>
  <si>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</si>
  <si>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</si>
  <si>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</si>
  <si>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</si>
  <si>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</si>
  <si>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</si>
  <si>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</si>
  <si>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</si>
  <si>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</si>
  <si>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</si>
  <si>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</si>
  <si>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</si>
  <si>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</si>
  <si>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</si>
  <si>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</si>
  <si>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</si>
  <si>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</si>
  <si>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</si>
  <si>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</si>
  <si>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</si>
  <si>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</si>
  <si>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</si>
  <si>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</si>
  <si>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</si>
  <si>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</si>
  <si>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</si>
  <si>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</si>
  <si>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</si>
  <si>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</si>
  <si>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</si>
  <si>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</si>
  <si>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</si>
  <si>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</si>
  <si>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</si>
  <si>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</si>
  <si>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</si>
  <si>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</si>
  <si>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</si>
  <si>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</si>
  <si>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</si>
  <si>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</si>
  <si>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</si>
  <si>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</si>
  <si>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</si>
  <si>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</si>
  <si>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</si>
  <si>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</si>
  <si>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</si>
  <si>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</si>
  <si>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</si>
  <si>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</si>
  <si>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</si>
  <si>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</si>
  <si>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</si>
  <si>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</si>
  <si>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</si>
  <si>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</si>
  <si>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</si>
  <si>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</si>
  <si>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</si>
  <si>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</si>
  <si>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</si>
  <si>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</si>
  <si>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</si>
  <si>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</si>
  <si>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</si>
  <si>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</si>
  <si>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</si>
  <si>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</si>
  <si>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</si>
  <si>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</si>
  <si>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</si>
  <si>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</si>
  <si>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</si>
  <si>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</si>
  <si>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</si>
  <si>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</si>
  <si>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</si>
  <si>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</si>
  <si>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</si>
  <si>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</si>
  <si>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</si>
  <si>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</si>
  <si>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</si>
  <si>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</si>
  <si>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</si>
  <si>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</si>
  <si>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</si>
  <si>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</si>
  <si>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</si>
  <si>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</si>
  <si>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</si>
  <si>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</si>
  <si>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</si>
  <si>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</si>
  <si>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</si>
  <si>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</si>
  <si>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</si>
  <si>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</si>
  <si>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</si>
  <si>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</si>
  <si>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</si>
  <si>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</si>
  <si>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</si>
  <si>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</si>
  <si>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</si>
  <si>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</si>
  <si>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</si>
  <si>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</si>
  <si>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</si>
  <si>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</si>
  <si>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</si>
  <si>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</si>
  <si>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</si>
  <si>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</si>
  <si>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</si>
  <si>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</si>
  <si>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</si>
  <si>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</si>
  <si>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</si>
  <si>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</si>
  <si>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</si>
  <si>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</si>
  <si>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</si>
  <si>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</si>
  <si>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</si>
  <si>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</si>
  <si>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</si>
  <si>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</si>
  <si>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</si>
  <si>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</si>
  <si>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</si>
  <si>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</si>
  <si>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</si>
  <si>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</si>
  <si>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</si>
  <si>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</si>
  <si>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</si>
  <si>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</si>
  <si>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</si>
  <si>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</si>
  <si>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</si>
  <si>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</si>
  <si>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</si>
  <si>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</si>
  <si>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</si>
  <si>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</si>
  <si>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</si>
  <si>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</si>
  <si>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</si>
  <si>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</si>
  <si>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</si>
  <si>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</si>
  <si>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</si>
  <si>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</si>
  <si>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</si>
  <si>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</si>
  <si>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</si>
  <si>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</si>
  <si>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</si>
  <si>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</si>
  <si>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</si>
  <si>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</si>
  <si>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</si>
  <si>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</si>
  <si>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</si>
  <si>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</si>
  <si>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</si>
  <si>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</si>
  <si>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</si>
  <si>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</si>
  <si>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</si>
  <si>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</si>
  <si>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</si>
  <si>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</si>
  <si>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</si>
  <si>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</si>
  <si>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</si>
  <si>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</si>
  <si>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</si>
  <si>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</si>
  <si>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</si>
  <si>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</si>
  <si>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</si>
  <si>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</si>
  <si>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</si>
  <si>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</si>
  <si>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</si>
  <si>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</si>
  <si>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</si>
  <si>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</si>
  <si>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</si>
  <si>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</si>
  <si>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</si>
  <si>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</si>
  <si>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</si>
  <si>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</si>
  <si>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</si>
  <si>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</si>
  <si>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</si>
  <si>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</si>
  <si>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</si>
  <si>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</si>
  <si>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</si>
  <si>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</si>
  <si>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</si>
  <si>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</si>
  <si>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</si>
  <si>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</si>
  <si>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</si>
  <si>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</si>
  <si>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</si>
  <si>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</si>
  <si>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</si>
  <si>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</si>
  <si>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</si>
  <si>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</si>
  <si>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</si>
  <si>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</si>
  <si>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</si>
  <si>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</si>
  <si>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</si>
  <si>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</si>
  <si>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</si>
  <si>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</si>
  <si>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</si>
  <si>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</si>
  <si>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</si>
  <si>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</si>
  <si>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</si>
  <si>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</si>
  <si>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</si>
  <si>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</si>
  <si>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</si>
  <si>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</si>
  <si>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</si>
  <si>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</si>
  <si>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</si>
  <si>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</si>
  <si>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</si>
  <si>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</si>
  <si>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</si>
  <si>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</si>
  <si>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</si>
  <si>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</si>
  <si>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</si>
  <si>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</si>
  <si>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</si>
  <si>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</si>
  <si>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</si>
  <si>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</si>
  <si>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</si>
  <si>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</si>
  <si>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</si>
  <si>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</si>
  <si>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</si>
  <si>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</si>
  <si>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</si>
  <si>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</si>
  <si>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</si>
  <si>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</si>
  <si>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</si>
  <si>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</si>
  <si>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</si>
  <si>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</si>
  <si>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</si>
  <si>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</si>
  <si>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</si>
  <si>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</si>
  <si>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</si>
  <si>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</si>
  <si>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</si>
  <si>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</si>
  <si>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</si>
  <si>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</si>
  <si>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</si>
  <si>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</si>
  <si>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</si>
  <si>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</si>
  <si>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</si>
  <si>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</si>
  <si>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</si>
  <si>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</si>
  <si>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</si>
  <si>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</si>
  <si>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</si>
  <si>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</si>
  <si>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</si>
  <si>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</si>
  <si>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</si>
  <si>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</si>
  <si>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</si>
  <si>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</si>
  <si>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</si>
  <si>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</si>
  <si>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</si>
  <si>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</si>
  <si>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</si>
  <si>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</si>
  <si>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</si>
  <si>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</si>
  <si>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</si>
  <si>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</si>
  <si>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</si>
  <si>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</si>
  <si>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</si>
  <si>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</si>
  <si>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</si>
  <si>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</si>
  <si>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</si>
  <si>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</si>
  <si>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</si>
  <si>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</si>
  <si>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</si>
  <si>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</si>
  <si>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</si>
  <si>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</si>
  <si>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</si>
  <si>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</si>
  <si>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</si>
  <si>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</si>
  <si>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</si>
  <si>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</si>
  <si>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</si>
  <si>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</si>
  <si>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</si>
  <si>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</si>
  <si>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</si>
  <si>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</si>
  <si>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</si>
  <si>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</si>
  <si>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</si>
  <si>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</si>
  <si>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</si>
  <si>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</si>
  <si>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</si>
  <si>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</si>
  <si>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</si>
  <si>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</si>
  <si>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</si>
  <si>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</si>
  <si>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</si>
  <si>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</si>
  <si>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</si>
  <si>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</si>
  <si>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</si>
  <si>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</si>
  <si>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</si>
  <si>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</si>
  <si>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</si>
  <si>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</si>
  <si>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</si>
  <si>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</si>
  <si>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</si>
  <si>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</si>
  <si>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</si>
  <si>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</si>
  <si>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</si>
  <si>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</si>
  <si>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</si>
  <si>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</si>
  <si>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</si>
  <si>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</si>
  <si>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</si>
  <si>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</si>
  <si>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</si>
  <si>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</si>
  <si>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</si>
  <si>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</si>
  <si>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</si>
  <si>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</si>
  <si>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</si>
  <si>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</si>
  <si>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</si>
  <si>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</si>
  <si>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</si>
  <si>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</si>
  <si>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</si>
  <si>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</si>
  <si>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</si>
  <si>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</si>
  <si>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</si>
  <si>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</si>
  <si>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</si>
  <si>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</si>
  <si>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</si>
  <si>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</si>
  <si>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</si>
  <si>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</si>
  <si>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</si>
  <si>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</si>
  <si>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</si>
  <si>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</si>
  <si>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</si>
  <si>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</si>
  <si>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</si>
  <si>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</si>
  <si>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</si>
  <si>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</si>
  <si>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</si>
  <si>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</si>
  <si>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</si>
  <si>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</si>
  <si>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</si>
  <si>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</si>
  <si>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</si>
  <si>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</si>
  <si>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</si>
  <si>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</si>
  <si>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</si>
  <si>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</si>
  <si>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</si>
  <si>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</si>
  <si>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</si>
  <si>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</si>
  <si>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</si>
  <si>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</si>
  <si>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</si>
  <si>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</si>
  <si>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</si>
  <si>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</si>
  <si>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</si>
  <si>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</si>
  <si>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</si>
  <si>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</si>
  <si>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</si>
  <si>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</si>
  <si>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</si>
  <si>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</si>
  <si>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</si>
  <si>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</si>
  <si>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</si>
  <si>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</si>
  <si>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</si>
  <si>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</si>
  <si>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</si>
  <si>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</si>
  <si>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</si>
  <si>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</si>
  <si>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</si>
  <si>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</si>
  <si>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</si>
  <si>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</si>
  <si>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</si>
  <si>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</si>
  <si>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</si>
  <si>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</si>
  <si>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</si>
  <si>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</si>
  <si>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</si>
  <si>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</si>
  <si>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</si>
  <si>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</si>
  <si>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</si>
  <si>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</si>
  <si>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</si>
  <si>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</si>
  <si>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</si>
  <si>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</si>
  <si>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</si>
  <si>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</si>
  <si>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</si>
  <si>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</si>
  <si>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</si>
  <si>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</si>
  <si>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</si>
  <si>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</si>
  <si>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</si>
  <si>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</si>
  <si>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</si>
  <si>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</si>
  <si>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</si>
  <si>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</si>
  <si>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</si>
  <si>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</si>
  <si>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</si>
  <si>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</si>
  <si>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</si>
  <si>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</si>
  <si>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</si>
  <si>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</si>
  <si>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</si>
  <si>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</si>
  <si>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</si>
  <si>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</si>
  <si>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</si>
  <si>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</si>
  <si>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</si>
  <si>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</si>
  <si>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</si>
  <si>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</si>
  <si>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</si>
  <si>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</si>
  <si>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</si>
  <si>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</si>
  <si>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</si>
  <si>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</si>
  <si>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</si>
  <si>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</si>
  <si>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</si>
  <si>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</si>
  <si>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</si>
  <si>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</si>
  <si>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</si>
  <si>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</si>
  <si>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</si>
  <si>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</si>
  <si>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</si>
  <si>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</si>
  <si>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</si>
  <si>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</si>
  <si>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</si>
  <si>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</si>
  <si>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</si>
  <si>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</si>
  <si>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</si>
  <si>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</si>
  <si>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</si>
  <si>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</si>
  <si>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</si>
  <si>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</si>
  <si>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</si>
  <si>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</si>
  <si>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</si>
  <si>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</si>
  <si>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</si>
  <si>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</si>
  <si>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</si>
  <si>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</si>
  <si>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</si>
  <si>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</si>
  <si>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</si>
  <si>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</si>
  <si>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</si>
  <si>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</si>
  <si>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</si>
  <si>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</si>
  <si>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</si>
  <si>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</si>
  <si>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</si>
  <si>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</si>
  <si>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</si>
  <si>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</si>
  <si>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</si>
  <si>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</si>
  <si>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</si>
  <si>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</si>
  <si>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</si>
  <si>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</si>
  <si>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</si>
  <si>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</si>
  <si>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</si>
  <si>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</si>
  <si>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</si>
  <si>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</si>
  <si>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</si>
  <si>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</si>
  <si>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</si>
  <si>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</si>
  <si>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</si>
  <si>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</si>
  <si>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</si>
  <si>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</si>
  <si>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</si>
  <si>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</si>
  <si>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</si>
  <si>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</si>
  <si>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</si>
  <si>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</si>
  <si>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</si>
  <si>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</si>
  <si>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</si>
  <si>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</si>
  <si>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</si>
  <si>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</si>
  <si>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</si>
  <si>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</si>
  <si>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</si>
  <si>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</si>
  <si>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</si>
  <si>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</si>
  <si>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</si>
  <si>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</si>
  <si>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</si>
  <si>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</si>
  <si>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</si>
  <si>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</si>
  <si>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</si>
  <si>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</si>
  <si>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</si>
  <si>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</si>
  <si>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</si>
  <si>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</si>
  <si>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</si>
  <si>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</si>
  <si>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</si>
  <si>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</si>
  <si>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</si>
  <si>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</si>
  <si>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</si>
  <si>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</si>
  <si>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</si>
  <si>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</si>
  <si>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</si>
  <si>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</si>
  <si>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</si>
  <si>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</si>
  <si>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</si>
  <si>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</si>
  <si>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</si>
  <si>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</si>
  <si>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</si>
  <si>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</si>
  <si>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</si>
  <si>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</si>
  <si>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</si>
  <si>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</si>
  <si>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</si>
  <si>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</si>
  <si>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</si>
  <si>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</si>
  <si>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</si>
  <si>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</si>
  <si>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</si>
  <si>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</si>
  <si>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</si>
  <si>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</si>
  <si>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</si>
  <si>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</si>
  <si>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</si>
  <si>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</si>
  <si>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</si>
  <si>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</si>
  <si>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</si>
  <si>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</si>
  <si>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</si>
  <si>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</si>
  <si>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</si>
  <si>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</si>
  <si>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</si>
  <si>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</si>
  <si>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</si>
  <si>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</si>
  <si>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</si>
  <si>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</si>
  <si>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</si>
  <si>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</si>
  <si>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</si>
  <si>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</si>
  <si>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</si>
  <si>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</si>
  <si>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</si>
  <si>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</si>
  <si>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</si>
  <si>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</si>
  <si>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</si>
  <si>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</si>
  <si>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</si>
  <si>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</si>
  <si>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</si>
  <si>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</si>
  <si>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</si>
  <si>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</si>
  <si>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</si>
  <si>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</si>
  <si>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</si>
  <si>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</si>
  <si>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</si>
  <si>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</si>
  <si>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</si>
  <si>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</si>
  <si>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</si>
  <si>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</si>
  <si>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</si>
  <si>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</si>
  <si>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</si>
  <si>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</si>
  <si>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</si>
  <si>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</si>
  <si>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</si>
  <si>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</si>
  <si>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</si>
  <si>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</si>
  <si>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</si>
  <si>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</si>
  <si>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</si>
  <si>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</si>
  <si>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</si>
  <si>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</si>
  <si>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</si>
  <si>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</si>
  <si>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</si>
  <si>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</si>
  <si>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</si>
  <si>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</si>
  <si>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</si>
  <si>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</si>
  <si>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</si>
  <si>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</si>
  <si>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</si>
  <si>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</si>
  <si>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</si>
  <si>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</si>
  <si>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</si>
  <si>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</si>
  <si>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</si>
  <si>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</si>
  <si>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</si>
  <si>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</si>
  <si>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</si>
  <si>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</si>
  <si>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</si>
  <si>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</si>
  <si>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</si>
  <si>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</si>
  <si>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</si>
  <si>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</si>
  <si>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</si>
  <si>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</si>
  <si>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</si>
  <si>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</si>
  <si>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</si>
  <si>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</si>
  <si>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</si>
  <si>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</si>
  <si>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</si>
  <si>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</si>
  <si>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</si>
  <si>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</si>
  <si>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</si>
  <si>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</si>
  <si>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</si>
  <si>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</si>
  <si>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</si>
  <si>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</si>
  <si>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</si>
  <si>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</si>
  <si>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</si>
  <si>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</si>
  <si>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</si>
  <si>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</si>
  <si>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</si>
  <si>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</si>
  <si>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</si>
  <si>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</si>
  <si>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</si>
  <si>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</si>
  <si>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</si>
  <si>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</si>
  <si>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</si>
  <si>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</si>
  <si>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</si>
  <si>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</si>
  <si>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</si>
  <si>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</si>
  <si>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</si>
  <si>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</si>
  <si>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</si>
  <si>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</si>
  <si>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</si>
  <si>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</si>
  <si>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</si>
  <si>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</si>
  <si>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</si>
  <si>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</si>
  <si>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</si>
  <si>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</si>
  <si>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</si>
  <si>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</si>
  <si>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</si>
  <si>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</si>
  <si>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</si>
  <si>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</si>
  <si>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</si>
  <si>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</si>
  <si>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</si>
  <si>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</si>
  <si>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</si>
  <si>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</si>
  <si>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</si>
  <si>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</si>
  <si>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</si>
  <si>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</si>
  <si>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</si>
  <si>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</si>
  <si>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</si>
  <si>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</si>
  <si>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</si>
  <si>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</si>
  <si>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</si>
  <si>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</si>
  <si>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</si>
  <si>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</si>
  <si>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</si>
  <si>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</si>
  <si>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</si>
  <si>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</si>
  <si>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</si>
  <si>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</si>
  <si>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</si>
  <si>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</si>
  <si>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</si>
  <si>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</si>
  <si>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</si>
  <si>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</si>
  <si>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</si>
  <si>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</si>
  <si>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</si>
  <si>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</si>
  <si>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</si>
  <si>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</si>
  <si>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</si>
  <si>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</si>
  <si>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</si>
  <si>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</si>
  <si>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</si>
  <si>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</si>
  <si>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</si>
  <si>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</si>
  <si>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</si>
  <si>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</si>
  <si>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</si>
  <si>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</si>
  <si>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</si>
  <si>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</si>
  <si>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</si>
  <si>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</si>
  <si>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</si>
  <si>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</si>
  <si>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</si>
  <si>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</si>
  <si>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</si>
  <si>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</si>
  <si>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</si>
  <si>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</si>
  <si>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</si>
  <si>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</si>
  <si>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</si>
  <si>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</si>
  <si>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</si>
  <si>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</si>
  <si>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</si>
  <si>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</si>
  <si>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</si>
  <si>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</si>
  <si>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</si>
  <si>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</si>
  <si>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</si>
  <si>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</si>
  <si>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</si>
  <si>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</si>
  <si>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</si>
  <si>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</si>
  <si>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</si>
  <si>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</si>
  <si>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</si>
  <si>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</si>
  <si>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</si>
  <si>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</si>
  <si>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</si>
  <si>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</si>
  <si>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</si>
  <si>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</si>
  <si>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</si>
  <si>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</si>
  <si>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</si>
  <si>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</si>
  <si>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</si>
  <si>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</si>
  <si>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</si>
  <si>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</si>
  <si>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</si>
  <si>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</si>
  <si>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</si>
  <si>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</si>
  <si>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</si>
  <si>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</si>
  <si>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</si>
  <si>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</si>
  <si>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</si>
  <si>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</si>
  <si>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</si>
  <si>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</si>
  <si>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</si>
  <si>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</si>
  <si>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</si>
  <si>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</si>
  <si>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</si>
  <si>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</si>
  <si>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</si>
  <si>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</si>
  <si>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</si>
  <si>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</si>
  <si>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</si>
  <si>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</si>
  <si>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</si>
  <si>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</si>
  <si>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</si>
  <si>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</si>
  <si>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</si>
  <si>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</si>
  <si>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</si>
  <si>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</si>
  <si>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</si>
  <si>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</si>
  <si>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</si>
  <si>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</si>
  <si>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</si>
  <si>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</si>
  <si>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</si>
  <si>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</si>
  <si>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</si>
  <si>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</si>
  <si>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</si>
  <si>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</si>
  <si>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</si>
  <si>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</si>
  <si>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</si>
  <si>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</si>
  <si>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</si>
  <si>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</si>
  <si>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</si>
  <si>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</si>
  <si>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</si>
  <si>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</si>
  <si>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</si>
  <si>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</si>
  <si>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</si>
  <si>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</si>
  <si>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</si>
  <si>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</si>
  <si>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</si>
  <si>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</si>
  <si>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</si>
  <si>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</si>
  <si>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</si>
  <si>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</si>
  <si>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</si>
  <si>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</si>
  <si>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</si>
  <si>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</si>
  <si>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</si>
  <si>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</si>
  <si>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</si>
  <si>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</si>
  <si>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</si>
  <si>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</si>
  <si>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</si>
  <si>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</si>
  <si>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</si>
  <si>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</si>
  <si>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</si>
  <si>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</si>
  <si>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</si>
  <si>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</si>
  <si>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</si>
  <si>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</si>
  <si>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</si>
  <si>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</si>
  <si>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</si>
  <si>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</si>
  <si>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</si>
  <si>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</si>
  <si>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</si>
  <si>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</si>
  <si>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</si>
  <si>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</si>
  <si>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</si>
  <si>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</si>
  <si>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</si>
  <si>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</si>
  <si>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</si>
  <si>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</si>
  <si>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</si>
  <si>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</si>
  <si>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</si>
  <si>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</si>
  <si>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</si>
  <si>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</si>
  <si>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</si>
  <si>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</si>
  <si>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</si>
  <si>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</si>
  <si>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</si>
  <si>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</si>
  <si>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</si>
  <si>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</si>
  <si>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</si>
  <si>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</si>
  <si>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</si>
  <si>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</si>
  <si>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</si>
  <si>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</si>
  <si>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</si>
  <si>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</si>
  <si>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</si>
  <si>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</si>
  <si>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</si>
  <si>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</si>
  <si>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</si>
  <si>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</si>
  <si>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</si>
  <si>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</si>
  <si>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</si>
  <si>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</si>
  <si>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</si>
  <si>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</si>
  <si>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</si>
  <si>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</si>
  <si>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</si>
  <si>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</si>
  <si>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</si>
  <si>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</si>
  <si>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</si>
  <si>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</si>
  <si>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</si>
  <si>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</si>
  <si>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</si>
  <si>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</si>
  <si>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</si>
  <si>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</si>
  <si>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</si>
  <si>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</si>
  <si>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</si>
  <si>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</si>
  <si>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</si>
  <si>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</si>
  <si>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</si>
  <si>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</si>
  <si>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</si>
  <si>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</si>
  <si>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</si>
  <si>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</si>
  <si>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</si>
  <si>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</si>
  <si>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</si>
  <si>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</si>
  <si>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</si>
  <si>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</si>
  <si>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</si>
  <si>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</si>
  <si>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</si>
  <si>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</si>
  <si>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</si>
  <si>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</si>
  <si>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</si>
  <si>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</si>
  <si>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</si>
  <si>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</si>
  <si>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</si>
  <si>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</si>
  <si>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</si>
  <si>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</si>
  <si>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</si>
  <si>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</si>
  <si>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</si>
  <si>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</si>
  <si>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</si>
  <si>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</si>
  <si>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</si>
  <si>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</si>
  <si>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</si>
  <si>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</si>
  <si>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</si>
  <si>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</si>
  <si>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</si>
  <si>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</si>
  <si>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</si>
  <si>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</si>
  <si>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</si>
  <si>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</si>
  <si>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</si>
  <si>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</si>
  <si>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</si>
  <si>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</si>
  <si>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</si>
  <si>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</si>
  <si>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</si>
  <si>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</si>
  <si>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</si>
  <si>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</si>
  <si>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</si>
  <si>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</si>
  <si>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</si>
  <si>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</si>
  <si>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</si>
  <si>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</si>
  <si>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</si>
  <si>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</si>
  <si>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</si>
  <si>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</si>
  <si>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</si>
  <si>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</si>
  <si>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</si>
  <si>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</si>
  <si>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</si>
  <si>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</si>
  <si>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</si>
  <si>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</si>
  <si>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</si>
  <si>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</si>
  <si>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</si>
  <si>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</si>
  <si>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</si>
  <si>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</si>
  <si>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</si>
  <si>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</si>
  <si>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</si>
  <si>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</si>
  <si>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</si>
  <si>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</si>
  <si>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</si>
  <si>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</si>
  <si>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</si>
  <si>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</si>
  <si>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</si>
  <si>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</si>
  <si>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</si>
  <si>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</si>
  <si>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</si>
  <si>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</si>
  <si>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</si>
  <si>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</si>
  <si>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</si>
  <si>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</si>
  <si>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</si>
  <si>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</si>
  <si>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</si>
  <si>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</si>
  <si>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</si>
  <si>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</si>
  <si>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</si>
  <si>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</si>
  <si>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</si>
  <si>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</si>
  <si>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</si>
  <si>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</si>
  <si>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</si>
  <si>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</si>
  <si>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</si>
  <si>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</si>
  <si>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</si>
  <si>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</si>
  <si>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</si>
  <si>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</si>
  <si>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</si>
  <si>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</si>
  <si>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</si>
  <si>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</si>
  <si>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</si>
  <si>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</si>
  <si>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</si>
  <si>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</si>
  <si>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</si>
  <si>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</si>
  <si>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</si>
  <si>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</si>
  <si>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</si>
  <si>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</si>
  <si>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</si>
  <si>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</si>
  <si>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</si>
  <si>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</si>
  <si>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</si>
  <si>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</si>
  <si>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</si>
  <si>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</si>
  <si>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</si>
  <si>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</si>
  <si>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</si>
  <si>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</si>
  <si>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</si>
  <si>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</si>
  <si>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</si>
  <si>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</si>
  <si>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</si>
  <si>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</si>
  <si>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</si>
  <si>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</si>
  <si>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</si>
  <si>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</si>
  <si>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</si>
  <si>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</si>
  <si>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</si>
  <si>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</si>
  <si>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</si>
  <si>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</si>
  <si>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</si>
  <si>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</si>
  <si>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</si>
  <si>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</si>
  <si>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</si>
  <si>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</si>
  <si>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</si>
  <si>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</si>
  <si>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</si>
  <si>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</si>
  <si>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</si>
  <si>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</si>
  <si>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</si>
  <si>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</si>
  <si>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</si>
  <si>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</si>
  <si>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</si>
  <si>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</si>
  <si>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</si>
  <si>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</si>
  <si>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</si>
  <si>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</si>
  <si>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</si>
  <si>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</si>
  <si>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</si>
  <si>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</si>
  <si>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</si>
  <si>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</si>
  <si>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</si>
  <si>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</si>
  <si>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</si>
  <si>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</si>
  <si>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</si>
  <si>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</si>
  <si>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</si>
  <si>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</si>
  <si>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</si>
  <si>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</si>
  <si>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</si>
  <si>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</si>
  <si>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</si>
  <si>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</si>
  <si>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</si>
  <si>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</si>
  <si>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</si>
  <si>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</si>
  <si>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</si>
  <si>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</si>
  <si>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</si>
  <si>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</si>
  <si>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</si>
  <si>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</si>
  <si>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</si>
  <si>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</si>
  <si>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</si>
  <si>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</si>
  <si>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</si>
  <si>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</si>
  <si>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</si>
  <si>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</si>
  <si>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</si>
  <si>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</si>
  <si>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</si>
  <si>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</si>
  <si>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</si>
  <si>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</si>
  <si>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</si>
  <si>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</si>
  <si>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</si>
  <si>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</si>
  <si>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</si>
  <si>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</si>
  <si>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</si>
  <si>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</si>
  <si>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</si>
  <si>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</si>
  <si>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</si>
  <si>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</si>
  <si>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</si>
  <si>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</si>
  <si>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</si>
  <si>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</si>
  <si>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</si>
  <si>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</si>
  <si>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</si>
  <si>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</si>
  <si>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</si>
  <si>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</si>
  <si>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</si>
  <si>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</si>
  <si>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</si>
  <si>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</si>
  <si>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</si>
  <si>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</si>
  <si>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</si>
  <si>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</si>
  <si>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</si>
  <si>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</si>
  <si>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</si>
  <si>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</si>
  <si>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</si>
  <si>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</si>
  <si>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</si>
  <si>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</si>
  <si>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</si>
  <si>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</si>
  <si>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</si>
  <si>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</si>
  <si>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</si>
  <si>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</si>
  <si>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</si>
  <si>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</si>
  <si>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</si>
  <si>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</si>
  <si>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</si>
  <si>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</si>
  <si>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</si>
  <si>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</si>
  <si>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</si>
  <si>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</si>
  <si>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</si>
  <si>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</si>
  <si>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</si>
  <si>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</si>
  <si>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</si>
  <si>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</si>
  <si>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</si>
  <si>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</si>
  <si>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</si>
  <si>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</si>
  <si>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</si>
  <si>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</si>
  <si>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</si>
  <si>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</si>
  <si>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</si>
  <si>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</si>
  <si>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</si>
  <si>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</si>
  <si>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</si>
  <si>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</si>
  <si>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</si>
  <si>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</si>
  <si>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</si>
  <si>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</si>
  <si>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</si>
  <si>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</si>
  <si>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</si>
  <si>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</si>
  <si>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</si>
  <si>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</si>
  <si>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</si>
  <si>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</si>
  <si>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</si>
  <si>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</si>
  <si>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</si>
  <si>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</si>
  <si>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</si>
  <si>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</si>
  <si>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</si>
  <si>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</si>
  <si>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</si>
  <si>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</si>
  <si>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</si>
  <si>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</si>
  <si>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</si>
  <si>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</si>
  <si>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</si>
  <si>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</si>
  <si>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</si>
  <si>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</si>
  <si>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</si>
  <si>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</si>
  <si>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</si>
  <si>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</si>
  <si>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</si>
  <si>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</si>
  <si>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</si>
  <si>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</si>
  <si>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</si>
  <si>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</si>
  <si>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</si>
  <si>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</si>
  <si>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</si>
  <si>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</si>
  <si>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</si>
  <si>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</si>
  <si>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</si>
  <si>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</si>
  <si>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</si>
  <si>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</si>
  <si>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</si>
  <si>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</si>
  <si>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</si>
  <si>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</si>
  <si>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</si>
  <si>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</si>
  <si>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</si>
  <si>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</si>
  <si>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</si>
  <si>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</si>
  <si>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</si>
  <si>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</si>
  <si>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</si>
  <si>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</si>
  <si>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</si>
  <si>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</si>
  <si>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</si>
  <si>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</si>
  <si>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</si>
  <si>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</si>
  <si>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</si>
  <si>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</si>
  <si>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</si>
  <si>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</si>
  <si>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</si>
  <si>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</si>
  <si>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</si>
  <si>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</si>
  <si>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</si>
  <si>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</si>
  <si>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</si>
  <si>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</si>
  <si>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</si>
  <si>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</si>
  <si>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</si>
  <si>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</si>
  <si>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</si>
  <si>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</si>
  <si>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</si>
  <si>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</si>
  <si>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</si>
  <si>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</si>
  <si>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</si>
  <si>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</si>
  <si>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</si>
  <si>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</si>
  <si>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</si>
  <si>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</si>
  <si>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</si>
  <si>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</si>
  <si>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</si>
  <si>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</si>
  <si>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</si>
  <si>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</si>
  <si>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</si>
  <si>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</si>
  <si>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</si>
  <si>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</si>
  <si>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</si>
  <si>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</si>
  <si>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</si>
  <si>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</si>
  <si>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</si>
  <si>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</si>
  <si>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</si>
  <si>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</si>
  <si>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</si>
  <si>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</si>
  <si>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</si>
  <si>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</si>
  <si>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</si>
  <si>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</si>
  <si>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</si>
  <si>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</si>
  <si>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</si>
  <si>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</si>
  <si>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</si>
  <si>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</si>
  <si>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</si>
  <si>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</si>
  <si>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</si>
  <si>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</si>
  <si>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</si>
  <si>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</si>
  <si>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</si>
  <si>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</si>
  <si>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</si>
  <si>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</si>
  <si>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</si>
  <si>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</si>
  <si>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</si>
  <si>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</si>
  <si>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</si>
  <si>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</si>
  <si>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</si>
  <si>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</si>
  <si>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</si>
  <si>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</si>
  <si>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</si>
  <si>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</si>
  <si>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</si>
  <si>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</si>
  <si>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</si>
  <si>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</si>
  <si>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</si>
  <si>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</si>
  <si>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</si>
  <si>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</si>
  <si>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</si>
  <si>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</si>
  <si>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</si>
  <si>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</si>
  <si>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</si>
  <si>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</si>
  <si>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</si>
  <si>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</si>
  <si>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</si>
  <si>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</si>
  <si>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</si>
  <si>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</si>
  <si>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</si>
  <si>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</si>
  <si>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</si>
  <si>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</si>
  <si>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</si>
  <si>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</si>
  <si>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</si>
  <si>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</si>
  <si>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</si>
  <si>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</si>
  <si>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</si>
  <si>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</si>
  <si>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</si>
  <si>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</si>
  <si>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</si>
  <si>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</si>
  <si>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</si>
  <si>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</si>
  <si>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</si>
  <si>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</si>
  <si>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</si>
  <si>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</si>
  <si>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</si>
  <si>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</si>
  <si>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</si>
  <si>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</si>
  <si>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</si>
  <si>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</si>
  <si>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</si>
  <si>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</si>
  <si>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</si>
  <si>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</si>
  <si>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</si>
  <si>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</si>
  <si>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</si>
  <si>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</si>
  <si>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</si>
  <si>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</si>
  <si>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</si>
  <si>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</si>
  <si>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</si>
  <si>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</si>
  <si>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</si>
  <si>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</si>
  <si>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</si>
  <si>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</si>
  <si>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</si>
  <si>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</si>
  <si>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</si>
  <si>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</si>
  <si>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</si>
  <si>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</si>
  <si>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</si>
  <si>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</si>
  <si>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</si>
  <si>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</si>
  <si>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</si>
  <si>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</si>
  <si>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</si>
  <si>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</si>
  <si>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</si>
  <si>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</si>
  <si>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</si>
  <si>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</si>
  <si>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</si>
  <si>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</si>
  <si>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</si>
  <si>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</si>
  <si>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</si>
  <si>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</si>
  <si>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</si>
  <si>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</si>
  <si>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</si>
  <si>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</si>
  <si>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</si>
  <si>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</si>
  <si>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</si>
  <si>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</si>
  <si>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</si>
  <si>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</si>
  <si>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</si>
  <si>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</si>
  <si>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</si>
  <si>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</si>
  <si>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</si>
  <si>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</si>
  <si>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</si>
  <si>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</si>
  <si>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</si>
  <si>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</si>
  <si>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</si>
  <si>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</si>
  <si>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</si>
  <si>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</si>
  <si>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</si>
  <si>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</si>
  <si>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</si>
  <si>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</si>
  <si>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</si>
  <si>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</si>
  <si>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</si>
  <si>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</si>
  <si>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</si>
  <si>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</si>
  <si>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</si>
  <si>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</si>
  <si>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</si>
  <si>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</si>
  <si>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</si>
  <si>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</si>
  <si>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</si>
  <si>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</si>
  <si>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</si>
  <si>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</si>
  <si>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</si>
  <si>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</si>
  <si>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</si>
  <si>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</si>
  <si>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</si>
  <si>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</si>
  <si>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</si>
  <si>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</si>
  <si>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</si>
  <si>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</si>
  <si>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</si>
  <si>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</si>
  <si>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</si>
  <si>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</si>
  <si>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</si>
  <si>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</si>
  <si>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</si>
  <si>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</si>
  <si>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</si>
  <si>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</si>
  <si>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</si>
  <si>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</si>
  <si>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</si>
  <si>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</si>
  <si>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</si>
  <si>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</si>
  <si>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</si>
  <si>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</si>
  <si>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</si>
  <si>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</si>
  <si>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</si>
  <si>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</si>
  <si>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</si>
  <si>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</si>
  <si>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</si>
  <si>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</si>
  <si>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</si>
  <si>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</si>
  <si>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</si>
  <si>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</si>
  <si>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</si>
  <si>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</si>
  <si>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</si>
  <si>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</si>
  <si>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</si>
  <si>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</si>
  <si>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</si>
  <si>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</si>
  <si>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</si>
  <si>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</si>
  <si>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</si>
  <si>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</si>
  <si>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</si>
  <si>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</si>
  <si>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</si>
  <si>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</si>
  <si>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</si>
  <si>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</si>
  <si>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</si>
  <si>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</si>
  <si>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</si>
  <si>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</si>
  <si>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</si>
  <si>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</si>
  <si>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</si>
  <si>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</si>
  <si>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</si>
  <si>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</si>
  <si>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</si>
  <si>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</si>
  <si>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</si>
  <si>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</si>
  <si>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</si>
  <si>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</si>
  <si>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</si>
  <si>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</si>
  <si>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</si>
  <si>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</si>
  <si>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</si>
  <si>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</si>
  <si>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</si>
  <si>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</si>
  <si>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</si>
  <si>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</si>
  <si>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</si>
  <si>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</si>
  <si>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</si>
  <si>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</si>
  <si>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</si>
  <si>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</si>
  <si>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</si>
  <si>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</si>
  <si>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</si>
  <si>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</si>
  <si>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</si>
  <si>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</si>
  <si>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</si>
  <si>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</si>
  <si>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</si>
  <si>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</si>
  <si>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</si>
  <si>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</si>
  <si>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</si>
  <si>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</si>
  <si>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</si>
  <si>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</si>
  <si>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</si>
  <si>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</si>
  <si>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</si>
  <si>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</si>
  <si>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</si>
  <si>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</si>
  <si>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</si>
  <si>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</si>
  <si>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</si>
  <si>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</si>
  <si>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</si>
  <si>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</si>
  <si>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</si>
  <si>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</si>
  <si>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</si>
  <si>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</si>
  <si>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</si>
  <si>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</si>
  <si>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</si>
  <si>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</si>
  <si>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</si>
  <si>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</si>
  <si>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</si>
  <si>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</si>
  <si>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</si>
  <si>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</si>
  <si>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</si>
  <si>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</si>
  <si>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</si>
  <si>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</si>
  <si>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</si>
  <si>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</si>
  <si>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</si>
  <si>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</si>
  <si>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</si>
  <si>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</si>
  <si>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</si>
  <si>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</si>
  <si>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</si>
  <si>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</si>
  <si>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</si>
  <si>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</si>
  <si>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</si>
  <si>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</si>
  <si>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</si>
  <si>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</si>
  <si>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</si>
  <si>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</si>
  <si>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</si>
  <si>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</si>
  <si>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</si>
  <si>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</si>
  <si>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</si>
  <si>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</si>
  <si>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</si>
  <si>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</si>
  <si>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</si>
  <si>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</si>
  <si>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</si>
  <si>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</si>
  <si>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</si>
  <si>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</si>
  <si>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</si>
  <si>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</si>
  <si>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</si>
  <si>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</si>
  <si>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</si>
  <si>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</si>
  <si>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</si>
  <si>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</si>
  <si>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</si>
  <si>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</si>
  <si>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</si>
  <si>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</si>
  <si>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</si>
  <si>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</si>
  <si>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</si>
  <si>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</si>
  <si>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</si>
  <si>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</si>
  <si>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</si>
  <si>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</si>
  <si>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</si>
  <si>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</si>
  <si>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</si>
  <si>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</si>
  <si>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</si>
  <si>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</si>
  <si>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</si>
  <si>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</si>
  <si>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</si>
  <si>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</si>
  <si>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</si>
  <si>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</si>
  <si>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</si>
  <si>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</si>
  <si>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</si>
  <si>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</si>
  <si>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</si>
  <si>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</si>
  <si>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</si>
  <si>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</si>
  <si>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</si>
  <si>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</si>
  <si>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</si>
  <si>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</si>
  <si>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</si>
  <si>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</si>
  <si>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</si>
  <si>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</si>
  <si>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</si>
  <si>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</si>
  <si>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</si>
  <si>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</si>
  <si>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</si>
  <si>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</si>
  <si>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</si>
  <si>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</si>
  <si>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</si>
  <si>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</si>
  <si>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</si>
  <si>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</si>
  <si>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</si>
  <si>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</si>
  <si>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</si>
  <si>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</si>
  <si>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</si>
  <si>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</si>
  <si>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</si>
  <si>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</si>
  <si>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</si>
  <si>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</si>
  <si>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</si>
  <si>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</si>
  <si>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</si>
  <si>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</si>
  <si>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</si>
  <si>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</si>
  <si>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</si>
  <si>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</si>
  <si>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</si>
  <si>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</si>
  <si>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</si>
  <si>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</si>
  <si>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</si>
  <si>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</si>
  <si>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</si>
  <si>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</si>
  <si>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</si>
  <si>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</si>
  <si>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</si>
  <si>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</si>
  <si>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</si>
  <si>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</si>
  <si>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</si>
  <si>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</si>
  <si>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</si>
  <si>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</si>
  <si>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</si>
  <si>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</si>
  <si>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</si>
  <si>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</si>
  <si>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</si>
  <si>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</si>
  <si>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</si>
  <si>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</si>
  <si>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</si>
  <si>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</si>
  <si>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</si>
  <si>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</si>
  <si>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</si>
  <si>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</si>
  <si>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</si>
  <si>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</si>
  <si>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</si>
  <si>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</si>
  <si>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</si>
  <si>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</si>
  <si>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</si>
  <si>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</si>
  <si>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</si>
  <si>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</si>
  <si>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</si>
  <si>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</si>
  <si>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</si>
  <si>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</si>
  <si>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</si>
  <si>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</si>
  <si>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</si>
  <si>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</si>
  <si>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</si>
  <si>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</si>
  <si>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</si>
  <si>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</si>
  <si>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</si>
  <si>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</si>
  <si>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</si>
  <si>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</si>
  <si>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</si>
  <si>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</si>
  <si>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</si>
  <si>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</si>
  <si>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</si>
  <si>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</si>
  <si>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</si>
  <si>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</si>
  <si>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</si>
  <si>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</si>
  <si>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</si>
  <si>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</si>
  <si>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</si>
  <si>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</si>
  <si>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</si>
  <si>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</si>
  <si>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</si>
  <si>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</si>
  <si>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</si>
  <si>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</si>
  <si>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</si>
  <si>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</si>
  <si>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</si>
  <si>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</si>
  <si>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</si>
  <si>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</si>
  <si>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</si>
  <si>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</si>
  <si>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</si>
  <si>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</si>
  <si>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</si>
  <si>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</si>
  <si>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</si>
  <si>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</si>
  <si>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</si>
  <si>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</si>
  <si>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</si>
  <si>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</si>
  <si>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</si>
  <si>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</si>
  <si>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</si>
  <si>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</si>
  <si>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</si>
  <si>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</si>
  <si>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</si>
  <si>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</si>
  <si>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</si>
  <si>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</si>
  <si>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</si>
  <si>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</si>
  <si>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</si>
  <si>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</si>
  <si>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</si>
  <si>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</si>
  <si>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</si>
  <si>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</si>
  <si>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</si>
  <si>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</si>
  <si>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</si>
  <si>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</si>
  <si>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</si>
  <si>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</si>
  <si>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</si>
  <si>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</si>
  <si>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</si>
  <si>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</si>
  <si>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</si>
  <si>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</si>
  <si>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</si>
  <si>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</si>
  <si>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</si>
  <si>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</si>
  <si>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</si>
  <si>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</si>
  <si>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</si>
  <si>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</si>
  <si>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</si>
  <si>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</si>
  <si>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</si>
  <si>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</si>
  <si>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</si>
  <si>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</si>
  <si>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</si>
  <si>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</si>
  <si>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</si>
  <si>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</si>
  <si>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</si>
  <si>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</si>
  <si>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</si>
  <si>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</si>
  <si>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</si>
  <si>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</si>
  <si>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</si>
  <si>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</si>
  <si>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</si>
  <si>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</si>
  <si>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</si>
  <si>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</si>
  <si>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</si>
  <si>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</si>
  <si>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</si>
  <si>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</si>
  <si>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</si>
  <si>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</si>
  <si>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</si>
  <si>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</si>
  <si>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</si>
  <si>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</si>
  <si>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</si>
  <si>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</si>
  <si>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</si>
  <si>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</si>
  <si>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</si>
  <si>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</si>
  <si>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</si>
  <si>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</si>
  <si>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</si>
  <si>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</si>
  <si>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</si>
  <si>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</si>
  <si>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</si>
  <si>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</si>
  <si>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</si>
  <si>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</si>
  <si>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</si>
  <si>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</si>
  <si>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</si>
  <si>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</si>
  <si>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</si>
  <si>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</si>
  <si>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</si>
  <si>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</si>
  <si>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</si>
  <si>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</si>
  <si>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</si>
  <si>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</si>
  <si>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</si>
  <si>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</si>
  <si>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</si>
  <si>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</si>
  <si>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</si>
  <si>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</si>
  <si>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</si>
  <si>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</si>
  <si>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</si>
  <si>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</si>
  <si>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</si>
  <si>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</si>
  <si>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</si>
  <si>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</si>
  <si>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</si>
  <si>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</si>
  <si>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</si>
  <si>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</si>
  <si>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</si>
  <si>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</si>
  <si>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</si>
  <si>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</si>
  <si>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</si>
  <si>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</si>
  <si>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</si>
  <si>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</si>
  <si>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</si>
  <si>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</si>
  <si>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</si>
  <si>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</si>
  <si>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</si>
  <si>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</si>
  <si>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</si>
  <si>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</si>
  <si>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</si>
  <si>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</si>
  <si>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</si>
  <si>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</si>
  <si>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</si>
  <si>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</si>
  <si>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</si>
  <si>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</si>
  <si>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</si>
  <si>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</si>
  <si>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</si>
  <si>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</si>
  <si>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</si>
  <si>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</si>
  <si>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</si>
  <si>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</si>
  <si>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</si>
  <si>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</si>
  <si>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</si>
  <si>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</si>
  <si>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</si>
  <si>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</si>
  <si>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</si>
  <si>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</si>
  <si>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</si>
  <si>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</si>
  <si>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</si>
  <si>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</si>
  <si>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</si>
  <si>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</si>
  <si>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</si>
  <si>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</si>
  <si>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</si>
  <si>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</si>
  <si>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</si>
  <si>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</si>
  <si>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</si>
  <si>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</si>
  <si>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</si>
  <si>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</si>
  <si>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</si>
  <si>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</si>
  <si>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</si>
  <si>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</si>
  <si>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</si>
  <si>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</si>
  <si>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</si>
  <si>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</si>
  <si>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</si>
  <si>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</si>
  <si>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</si>
  <si>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</si>
  <si>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</si>
  <si>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</si>
  <si>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</si>
  <si>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</si>
  <si>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</si>
  <si>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</si>
  <si>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</si>
  <si>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</si>
  <si>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</si>
  <si>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</si>
  <si>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</si>
  <si>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</si>
  <si>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</si>
  <si>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</si>
  <si>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</si>
  <si>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</si>
  <si>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</si>
  <si>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</si>
  <si>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</si>
  <si>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</si>
  <si>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</si>
  <si>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</si>
  <si>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</si>
  <si>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</si>
  <si>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</si>
  <si>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</si>
  <si>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</si>
  <si>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</si>
  <si>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</si>
  <si>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</si>
  <si>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</si>
  <si>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</si>
  <si>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</si>
  <si>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</si>
  <si>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</si>
  <si>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</si>
  <si>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</si>
  <si>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</si>
  <si>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</si>
  <si>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</si>
  <si>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</si>
  <si>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</si>
  <si>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</si>
  <si>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</si>
  <si>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</si>
  <si>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</si>
  <si>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</si>
  <si>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</si>
  <si>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</si>
  <si>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</si>
  <si>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</si>
  <si>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</si>
  <si>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</si>
  <si>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</si>
  <si>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</si>
  <si>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</si>
  <si>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</si>
  <si>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</si>
  <si>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</si>
  <si>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</si>
  <si>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</si>
  <si>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</si>
  <si>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</si>
  <si>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</si>
  <si>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</si>
  <si>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</si>
  <si>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</si>
  <si>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</si>
  <si>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</si>
  <si>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</si>
  <si>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</si>
  <si>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</si>
  <si>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</si>
  <si>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</si>
  <si>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</si>
  <si>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</si>
  <si>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</si>
  <si>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</si>
  <si>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</si>
  <si>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</si>
  <si>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</si>
  <si>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</si>
  <si>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</si>
  <si>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</si>
  <si>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</si>
  <si>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</si>
  <si>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</si>
  <si>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</si>
  <si>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</si>
  <si>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</si>
  <si>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</si>
  <si>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</si>
  <si>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</si>
  <si>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</si>
  <si>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</si>
  <si>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</si>
  <si>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</si>
  <si>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</si>
  <si>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</si>
  <si>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</si>
  <si>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</si>
  <si>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</si>
  <si>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</si>
  <si>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</si>
  <si>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</si>
  <si>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</si>
  <si>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</si>
  <si>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</si>
  <si>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</si>
  <si>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</si>
  <si>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</si>
  <si>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</si>
  <si>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</si>
  <si>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</si>
  <si>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</si>
  <si>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</si>
  <si>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</si>
  <si>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</si>
  <si>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</si>
  <si>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</si>
  <si>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</si>
  <si>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</si>
  <si>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</si>
  <si>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</si>
  <si>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</si>
  <si>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</si>
  <si>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</si>
  <si>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</si>
  <si>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</si>
  <si>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</si>
  <si>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</si>
  <si>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</si>
  <si>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</si>
  <si>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</si>
  <si>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</si>
  <si>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</si>
  <si>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</si>
  <si>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</si>
  <si>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</si>
  <si>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</si>
  <si>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</si>
  <si>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</si>
  <si>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</si>
  <si>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</si>
  <si>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</si>
  <si>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</si>
  <si>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</si>
  <si>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</si>
  <si>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</si>
  <si>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</si>
  <si>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</si>
  <si>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</si>
  <si>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</si>
  <si>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</si>
  <si>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</si>
  <si>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</si>
  <si>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</si>
  <si>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</si>
  <si>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</si>
  <si>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</si>
  <si>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</si>
  <si>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</si>
  <si>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</si>
  <si>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</si>
  <si>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</si>
  <si>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</si>
  <si>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</si>
  <si>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</si>
  <si>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</si>
  <si>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</si>
  <si>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</si>
  <si>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</si>
  <si>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</si>
  <si>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</si>
  <si>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</si>
  <si>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</si>
  <si>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</si>
  <si>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</si>
  <si>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</si>
  <si>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</si>
  <si>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</si>
  <si>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</si>
  <si>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</si>
  <si>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</si>
  <si>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</si>
  <si>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</si>
  <si>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</si>
  <si>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</si>
  <si>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</si>
  <si>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</si>
  <si>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</si>
  <si>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</si>
  <si>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</si>
  <si>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</si>
  <si>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</si>
  <si>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</si>
  <si>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</si>
  <si>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</si>
  <si>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</si>
  <si>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</si>
  <si>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</si>
  <si>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</si>
  <si>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</si>
  <si>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</si>
  <si>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</si>
  <si>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</si>
  <si>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</si>
  <si>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</si>
  <si>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</si>
  <si>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</si>
  <si>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</si>
  <si>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</si>
  <si>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</si>
  <si>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</si>
  <si>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</si>
  <si>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</si>
  <si>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</si>
  <si>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</si>
  <si>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</si>
  <si>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</si>
  <si>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</si>
  <si>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</si>
  <si>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</si>
  <si>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</si>
  <si>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</si>
  <si>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</si>
  <si>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</si>
  <si>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</si>
  <si>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</si>
  <si>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</si>
  <si>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</si>
  <si>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</si>
  <si>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</si>
  <si>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</si>
  <si>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</si>
  <si>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</si>
  <si>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</si>
  <si>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</si>
  <si>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</si>
  <si>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</si>
  <si>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</si>
  <si>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</si>
  <si>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</si>
  <si>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</si>
  <si>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</si>
  <si>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</si>
  <si>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</si>
  <si>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</si>
  <si>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</si>
  <si>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</si>
  <si>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</si>
  <si>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</si>
  <si>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</si>
  <si>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</si>
  <si>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</si>
  <si>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</si>
  <si>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</si>
  <si>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</si>
  <si>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</si>
  <si>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</si>
  <si>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</si>
  <si>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</si>
  <si>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</si>
  <si>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</si>
  <si>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</si>
  <si>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</si>
  <si>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</si>
  <si>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</si>
  <si>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</si>
  <si>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</si>
  <si>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</si>
  <si>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</si>
  <si>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</si>
  <si>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</si>
  <si>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</si>
  <si>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</si>
  <si>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</si>
  <si>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</si>
  <si>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</si>
  <si>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</si>
  <si>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</si>
  <si>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</si>
  <si>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</si>
  <si>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</si>
  <si>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</si>
  <si>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</si>
  <si>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</si>
  <si>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</si>
  <si>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</si>
  <si>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</si>
  <si>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</si>
  <si>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</si>
  <si>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</si>
  <si>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</si>
  <si>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</si>
  <si>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</si>
  <si>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</si>
  <si>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</si>
  <si>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</si>
  <si>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</si>
  <si>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</si>
  <si>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</si>
  <si>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</si>
  <si>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</si>
  <si>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</si>
  <si>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</si>
  <si>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</si>
  <si>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</si>
  <si>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</si>
  <si>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</si>
  <si>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</si>
  <si>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</si>
  <si>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</si>
  <si>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</si>
  <si>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</si>
  <si>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</si>
  <si>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</si>
  <si>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</si>
  <si>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</si>
  <si>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</si>
  <si>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</si>
  <si>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</si>
  <si>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</si>
  <si>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</si>
  <si>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</si>
  <si>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</si>
  <si>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</si>
  <si>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</si>
  <si>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</si>
  <si>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</si>
  <si>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</si>
  <si>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</si>
  <si>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</si>
  <si>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</si>
  <si>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</si>
  <si>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</si>
  <si>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</si>
  <si>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</si>
  <si>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</si>
  <si>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</si>
  <si>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</si>
  <si>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</si>
  <si>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</si>
  <si>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</si>
  <si>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</si>
  <si>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</si>
  <si>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</si>
  <si>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</si>
  <si>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</si>
  <si>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</si>
  <si>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</si>
  <si>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</si>
  <si>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</si>
  <si>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</si>
  <si>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</si>
  <si>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</si>
  <si>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</si>
  <si>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</si>
  <si>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</si>
  <si>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</si>
  <si>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</si>
  <si>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</si>
  <si>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</si>
  <si>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</si>
  <si>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</si>
  <si>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</si>
  <si>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</si>
  <si>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</si>
  <si>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</si>
  <si>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</si>
  <si>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</si>
  <si>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</si>
  <si>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</si>
  <si>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</si>
  <si>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</si>
  <si>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</si>
  <si>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</si>
  <si>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</si>
  <si>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</si>
  <si>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</si>
  <si>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</si>
  <si>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</si>
  <si>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</si>
  <si>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</si>
  <si>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</si>
  <si>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</si>
  <si>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</si>
  <si>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</si>
  <si>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</si>
  <si>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</si>
  <si>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</si>
  <si>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</si>
  <si>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</si>
  <si>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</si>
  <si>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</si>
  <si>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</si>
  <si>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</si>
  <si>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</si>
  <si>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</si>
  <si>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</si>
  <si>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</si>
  <si>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</si>
  <si>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</si>
  <si>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</si>
  <si>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</si>
  <si>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</si>
  <si>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</si>
  <si>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</si>
  <si>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</si>
  <si>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</si>
  <si>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</si>
  <si>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</si>
  <si>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</si>
  <si>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</si>
  <si>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</si>
  <si>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</si>
  <si>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</si>
  <si>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</si>
  <si>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</si>
  <si>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</si>
  <si>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</si>
  <si>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</si>
  <si>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</si>
  <si>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</si>
  <si>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</si>
  <si>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</si>
  <si>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</si>
  <si>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</si>
  <si>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</si>
  <si>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</si>
  <si>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</si>
  <si>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</si>
  <si>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</si>
  <si>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</si>
  <si>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</si>
  <si>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</si>
  <si>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</si>
  <si>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</si>
  <si>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</si>
  <si>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</si>
  <si>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</si>
  <si>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</si>
  <si>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</si>
  <si>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</si>
  <si>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</si>
  <si>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</si>
  <si>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</si>
  <si>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</si>
  <si>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</si>
  <si>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</si>
  <si>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</si>
  <si>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</si>
  <si>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</si>
  <si>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</si>
  <si>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</si>
  <si>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</si>
  <si>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</si>
  <si>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</si>
  <si>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</si>
  <si>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</si>
  <si>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</si>
  <si>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</si>
  <si>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</si>
  <si>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</si>
  <si>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</si>
  <si>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</si>
  <si>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</si>
  <si>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</si>
  <si>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</si>
  <si>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</si>
  <si>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</si>
  <si>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</si>
  <si>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</si>
  <si>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</si>
  <si>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</si>
  <si>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</si>
  <si>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</si>
  <si>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</si>
  <si>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</si>
  <si>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</si>
  <si>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</si>
  <si>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</si>
  <si>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</si>
  <si>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</si>
  <si>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</si>
  <si>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</si>
  <si>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</si>
  <si>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</si>
  <si>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</si>
  <si>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</si>
  <si>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</si>
  <si>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</si>
  <si>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</si>
  <si>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</si>
  <si>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</si>
  <si>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</si>
  <si>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</si>
  <si>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</si>
  <si>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</si>
  <si>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</si>
  <si>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</si>
  <si>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</si>
  <si>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</si>
  <si>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</si>
  <si>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</si>
  <si>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</si>
  <si>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</si>
  <si>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</si>
  <si>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</si>
  <si>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</si>
  <si>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</si>
  <si>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</si>
  <si>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</si>
  <si>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</si>
  <si>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</si>
  <si>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</si>
  <si>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</si>
  <si>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</si>
  <si>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</si>
  <si>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</si>
  <si>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</si>
  <si>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</si>
  <si>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</si>
  <si>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</si>
  <si>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</si>
  <si>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</si>
  <si>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</si>
  <si>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</si>
  <si>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</si>
  <si>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</si>
  <si>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</si>
  <si>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</si>
  <si>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</si>
  <si>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</si>
  <si>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</si>
  <si>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</si>
  <si>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</si>
  <si>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</si>
  <si>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</si>
  <si>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</si>
  <si>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</si>
  <si>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</si>
  <si>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</si>
  <si>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</si>
  <si>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</si>
  <si>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</si>
  <si>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</si>
  <si>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</si>
  <si>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</si>
  <si>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</si>
  <si>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</si>
  <si>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</si>
  <si>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</si>
  <si>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</si>
  <si>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</si>
  <si>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</si>
  <si>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</si>
  <si>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</si>
  <si>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</si>
  <si>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</si>
  <si>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</si>
  <si>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</si>
  <si>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</si>
  <si>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</si>
  <si>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</si>
  <si>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</si>
  <si>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</si>
  <si>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</si>
  <si>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</si>
  <si>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</si>
  <si>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</si>
  <si>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</si>
  <si>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</si>
  <si>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</si>
  <si>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</si>
  <si>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</si>
  <si>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</si>
  <si>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</si>
  <si>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</si>
  <si>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</si>
  <si>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</si>
  <si>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</si>
  <si>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</si>
  <si>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</si>
  <si>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</si>
  <si>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</si>
  <si>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</si>
  <si>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</si>
  <si>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</si>
  <si>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</si>
  <si>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</si>
  <si>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</si>
  <si>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</si>
  <si>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</si>
  <si>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</si>
  <si>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</si>
  <si>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</si>
  <si>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</si>
  <si>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</si>
  <si>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</si>
  <si>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</si>
  <si>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</si>
  <si>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</si>
  <si>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</si>
  <si>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</si>
  <si>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</si>
  <si>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</si>
  <si>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</si>
  <si>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</si>
  <si>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</si>
  <si>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</si>
  <si>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</si>
  <si>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</si>
  <si>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</si>
  <si>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</si>
  <si>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</si>
  <si>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</si>
  <si>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</si>
  <si>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</si>
  <si>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</si>
  <si>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</si>
  <si>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</si>
  <si>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</si>
  <si>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</si>
  <si>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</si>
  <si>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</si>
  <si>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</si>
  <si>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</si>
  <si>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</si>
  <si>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</si>
  <si>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</si>
  <si>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</si>
  <si>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</si>
  <si>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</si>
  <si>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</si>
  <si>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</si>
  <si>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</si>
  <si>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</si>
  <si>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</si>
  <si>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</si>
  <si>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</si>
  <si>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</si>
  <si>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</si>
  <si>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</si>
  <si>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</si>
  <si>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</si>
  <si>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</si>
  <si>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</si>
  <si>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</si>
  <si>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</si>
  <si>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</si>
  <si>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</si>
  <si>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</si>
  <si>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</si>
  <si>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</si>
  <si>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</si>
  <si>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</si>
  <si>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</si>
  <si>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</si>
  <si>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</si>
  <si>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</si>
  <si>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</si>
  <si>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</si>
  <si>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</si>
  <si>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</si>
  <si>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</si>
  <si>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</si>
  <si>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</si>
  <si>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</si>
  <si>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</si>
  <si>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</si>
  <si>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</si>
  <si>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</si>
  <si>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</si>
  <si>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</si>
  <si>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</si>
  <si>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</si>
  <si>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</si>
  <si>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</si>
  <si>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</si>
  <si>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</si>
  <si>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</si>
  <si>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</si>
  <si>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</si>
  <si>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</si>
  <si>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</si>
  <si>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</si>
  <si>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</si>
  <si>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</si>
  <si>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</si>
  <si>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</si>
  <si>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</si>
  <si>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</si>
  <si>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</si>
  <si>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</si>
  <si>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</si>
  <si>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</si>
  <si>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</si>
  <si>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</si>
  <si>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</si>
  <si>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</si>
  <si>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</si>
  <si>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</si>
  <si>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</si>
  <si>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</si>
  <si>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</si>
  <si>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</si>
  <si>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</si>
  <si>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</si>
  <si>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</si>
  <si>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</si>
  <si>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</si>
  <si>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</si>
  <si>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</si>
  <si>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</si>
  <si>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</si>
  <si>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</si>
  <si>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</si>
  <si>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</si>
  <si>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</si>
  <si>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</si>
  <si>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</si>
  <si>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</si>
  <si>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</si>
  <si>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</si>
  <si>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</si>
  <si>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</si>
  <si>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</si>
  <si>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</si>
  <si>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</si>
  <si>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</si>
  <si>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</si>
  <si>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</si>
  <si>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</si>
  <si>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</si>
  <si>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</si>
  <si>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</si>
  <si>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</si>
  <si>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</si>
  <si>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</si>
  <si>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</si>
  <si>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</si>
  <si>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</si>
  <si>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</si>
  <si>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</si>
  <si>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</si>
  <si>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</si>
  <si>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</si>
  <si>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</si>
  <si>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</si>
  <si>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</si>
  <si>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</si>
  <si>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</si>
  <si>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</si>
  <si>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</si>
  <si>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</si>
  <si>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</si>
  <si>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</si>
  <si>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</si>
  <si>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</si>
  <si>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</si>
  <si>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</si>
  <si>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</si>
  <si>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</si>
  <si>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</si>
  <si>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</si>
  <si>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</si>
  <si>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</si>
  <si>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</si>
  <si>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</si>
  <si>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</si>
  <si>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</si>
  <si>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</si>
  <si>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</si>
  <si>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</si>
  <si>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</si>
  <si>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</si>
  <si>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</si>
  <si>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</si>
  <si>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</si>
  <si>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</si>
  <si>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</si>
  <si>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</si>
  <si>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</si>
  <si>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</si>
  <si>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</si>
  <si>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</si>
  <si>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</si>
  <si>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</si>
  <si>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</si>
  <si>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</si>
  <si>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</si>
  <si>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</si>
  <si>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</si>
  <si>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</si>
  <si>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</si>
  <si>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</si>
  <si>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</si>
  <si>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</si>
  <si>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</si>
  <si>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</si>
  <si>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</si>
  <si>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</si>
  <si>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</si>
  <si>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</si>
  <si>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</si>
  <si>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</si>
  <si>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</si>
  <si>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</si>
  <si>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</si>
  <si>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</si>
  <si>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</si>
  <si>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</si>
  <si>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</si>
  <si>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</si>
  <si>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</si>
  <si>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</si>
  <si>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</si>
  <si>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</si>
  <si>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</si>
  <si>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</si>
  <si>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</si>
  <si>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</si>
  <si>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</si>
  <si>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</si>
  <si>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</si>
  <si>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</si>
  <si>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</si>
  <si>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</si>
  <si>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</si>
  <si>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</si>
  <si>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</si>
  <si>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</si>
  <si>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</si>
  <si>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</si>
  <si>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</si>
  <si>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</si>
  <si>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</si>
  <si>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</si>
  <si>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</si>
  <si>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</si>
  <si>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</si>
  <si>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</si>
  <si>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</si>
  <si>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</si>
  <si>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</si>
  <si>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</si>
  <si>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</si>
  <si>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</si>
  <si>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</si>
  <si>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</si>
  <si>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</si>
  <si>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</si>
  <si>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</si>
  <si>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</si>
  <si>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</si>
  <si>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</si>
  <si>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</si>
  <si>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</si>
  <si>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</si>
  <si>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</si>
  <si>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</si>
  <si>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</si>
  <si>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</si>
  <si>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</si>
  <si>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</si>
  <si>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</si>
  <si>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</si>
  <si>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</si>
  <si>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</si>
  <si>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</si>
  <si>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</si>
  <si>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</si>
  <si>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</si>
  <si>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</si>
  <si>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</si>
  <si>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</si>
  <si>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</si>
  <si>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</si>
  <si>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</si>
  <si>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</si>
  <si>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</si>
  <si>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</si>
  <si>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</si>
  <si>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</si>
  <si>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</si>
  <si>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</si>
  <si>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</si>
  <si>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</si>
  <si>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</si>
  <si>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</si>
  <si>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</si>
  <si>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</si>
  <si>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</si>
  <si>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</si>
  <si>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</si>
  <si>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</si>
  <si>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</si>
  <si>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</si>
  <si>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</si>
  <si>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</si>
  <si>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</si>
  <si>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</si>
  <si>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</si>
  <si>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</si>
  <si>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</si>
  <si>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</si>
  <si>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</si>
  <si>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</si>
  <si>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</si>
  <si>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</si>
  <si>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</si>
  <si>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</si>
  <si>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</si>
  <si>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</si>
  <si>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</si>
  <si>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</si>
  <si>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</si>
  <si>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</si>
  <si>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</si>
  <si>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</si>
  <si>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</si>
  <si>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</si>
  <si>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</si>
  <si>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</si>
  <si>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</si>
  <si>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</si>
  <si>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</si>
  <si>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</si>
  <si>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</si>
  <si>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</si>
  <si>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</si>
  <si>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</si>
  <si>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</si>
  <si>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</si>
  <si>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</si>
  <si>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</si>
  <si>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</si>
  <si>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</si>
  <si>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</si>
  <si>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</si>
  <si>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</si>
  <si>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</si>
  <si>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</si>
  <si>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</si>
  <si>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</si>
  <si>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</si>
  <si>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</si>
  <si>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</si>
  <si>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</si>
  <si>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</si>
  <si>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</si>
  <si>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</si>
  <si>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</si>
  <si>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</si>
  <si>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</si>
  <si>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</si>
  <si>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</si>
  <si>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</si>
  <si>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</si>
  <si>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</si>
  <si>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</si>
  <si>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</si>
  <si>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</si>
  <si>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</si>
  <si>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</si>
  <si>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</si>
  <si>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</si>
  <si>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</si>
  <si>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</si>
  <si>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</si>
  <si>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</si>
  <si>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</si>
  <si>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</si>
  <si>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</si>
  <si>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</si>
  <si>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</si>
  <si>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</si>
  <si>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</si>
  <si>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</si>
  <si>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</si>
  <si>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</si>
  <si>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</si>
  <si>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</si>
  <si>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</si>
  <si>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</si>
  <si>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</si>
  <si>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</si>
  <si>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</si>
  <si>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</si>
  <si>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</si>
  <si>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</si>
  <si>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</si>
  <si>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</si>
  <si>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</si>
  <si>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</si>
  <si>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</si>
  <si>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</si>
  <si>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</si>
  <si>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</si>
  <si>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</si>
  <si>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</si>
  <si>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</si>
  <si>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</si>
  <si>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</si>
  <si>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</si>
  <si>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</si>
  <si>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</si>
  <si>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</si>
  <si>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</si>
  <si>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</si>
  <si>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</si>
  <si>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</si>
  <si>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</si>
  <si>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</si>
  <si>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</si>
  <si>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</si>
  <si>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</si>
  <si>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</si>
  <si>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</si>
  <si>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</si>
  <si>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</si>
  <si>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</si>
  <si>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</si>
  <si>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</si>
  <si>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</si>
  <si>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</si>
  <si>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</si>
  <si>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</si>
  <si>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</si>
  <si>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</si>
  <si>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</si>
  <si>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</si>
  <si>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</si>
  <si>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</si>
  <si>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</si>
  <si>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</si>
  <si>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</si>
  <si>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</si>
  <si>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</si>
  <si>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</si>
  <si>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</si>
  <si>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</si>
  <si>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</si>
  <si>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</si>
  <si>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</si>
  <si>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</si>
  <si>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</si>
  <si>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</si>
  <si>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</si>
  <si>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</si>
  <si>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</si>
  <si>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</si>
  <si>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</si>
  <si>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</si>
  <si>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</si>
  <si>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</si>
  <si>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</si>
  <si>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</si>
  <si>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</si>
  <si>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</si>
  <si>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</si>
  <si>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</si>
  <si>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</si>
  <si>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</si>
  <si>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</si>
  <si>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</si>
  <si>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</si>
  <si>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</si>
  <si>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</si>
  <si>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</si>
  <si>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</si>
  <si>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</si>
  <si>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</si>
  <si>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</si>
  <si>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</si>
  <si>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</si>
  <si>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</si>
  <si>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</si>
  <si>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</si>
  <si>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</si>
  <si>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</si>
  <si>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</si>
  <si>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</si>
  <si>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</si>
  <si>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</si>
  <si>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</si>
  <si>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</si>
  <si>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</si>
  <si>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</si>
  <si>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</si>
  <si>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</si>
  <si>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</si>
  <si>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</si>
  <si>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</si>
  <si>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</si>
  <si>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</si>
  <si>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</si>
  <si>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</si>
  <si>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</si>
  <si>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</si>
  <si>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</si>
  <si>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</si>
  <si>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</si>
  <si>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</si>
  <si>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</si>
  <si>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</si>
  <si>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</si>
  <si>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</si>
  <si>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</si>
  <si>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</si>
  <si>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</si>
  <si>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</si>
  <si>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</si>
  <si>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</si>
  <si>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</si>
  <si>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</si>
  <si>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</si>
  <si>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</si>
  <si>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</si>
  <si>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</si>
  <si>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</si>
  <si>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</si>
  <si>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</si>
  <si>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</si>
  <si>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</si>
  <si>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</si>
  <si>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</si>
  <si>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</si>
  <si>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</si>
  <si>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</si>
  <si>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</si>
  <si>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</si>
  <si>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</si>
  <si>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</si>
  <si>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</si>
  <si>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</si>
  <si>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</si>
  <si>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</si>
  <si>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</si>
  <si>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</si>
  <si>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</si>
  <si>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</si>
  <si>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</si>
  <si>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</si>
  <si>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</si>
  <si>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</si>
  <si>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</si>
  <si>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</si>
  <si>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</si>
  <si>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</si>
  <si>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</si>
  <si>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</si>
  <si>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</si>
  <si>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</si>
  <si>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</si>
  <si>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</si>
  <si>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</si>
  <si>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</si>
  <si>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</si>
  <si>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</si>
  <si>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</si>
  <si>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</si>
  <si>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</si>
  <si>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</si>
  <si>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</si>
  <si>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</si>
  <si>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</si>
  <si>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</si>
  <si>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</si>
  <si>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</si>
  <si>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</si>
  <si>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</si>
  <si>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</si>
  <si>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</si>
  <si>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</si>
  <si>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</si>
  <si>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</si>
  <si>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</si>
  <si>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</si>
  <si>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</si>
  <si>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</si>
  <si>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</si>
  <si>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</si>
  <si>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</si>
  <si>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</si>
  <si>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</si>
  <si>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</si>
  <si>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</si>
  <si>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</si>
  <si>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</si>
  <si>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</si>
  <si>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</si>
  <si>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</si>
  <si>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</si>
  <si>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</si>
  <si>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</si>
  <si>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</si>
  <si>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</si>
  <si>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</si>
  <si>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</si>
  <si>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</si>
  <si>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</si>
  <si>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</si>
  <si>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</si>
  <si>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</si>
  <si>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</si>
  <si>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</si>
  <si>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</si>
  <si>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</si>
  <si>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</si>
  <si>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</si>
  <si>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</si>
  <si>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</si>
  <si>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</si>
  <si>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</si>
  <si>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</si>
  <si>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</si>
  <si>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</si>
  <si>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</si>
  <si>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</si>
  <si>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</si>
  <si>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</si>
  <si>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</si>
  <si>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</si>
  <si>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</si>
  <si>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</si>
  <si>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</si>
  <si>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</si>
  <si>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</si>
  <si>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</si>
  <si>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</si>
  <si>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</si>
  <si>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</si>
  <si>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</si>
  <si>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</si>
  <si>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</si>
  <si>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</si>
  <si>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</si>
  <si>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</si>
  <si>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</si>
  <si>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</si>
  <si>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</si>
  <si>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</si>
  <si>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</si>
  <si>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</si>
  <si>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</si>
  <si>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</si>
  <si>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</si>
  <si>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</si>
  <si>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</si>
  <si>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</si>
  <si>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</si>
  <si>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</si>
  <si>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</si>
  <si>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</si>
  <si>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</si>
  <si>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</si>
  <si>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</si>
  <si>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</si>
  <si>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</si>
  <si>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</si>
  <si>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</si>
  <si>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</si>
  <si>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</si>
  <si>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</si>
  <si>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</si>
  <si>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</si>
  <si>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</si>
  <si>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</si>
  <si>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</si>
  <si>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</si>
  <si>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</si>
  <si>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</si>
  <si>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</si>
  <si>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</si>
  <si>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</si>
  <si>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</si>
  <si>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</si>
  <si>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</si>
  <si>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</si>
  <si>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</si>
  <si>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</si>
  <si>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</si>
  <si>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</si>
  <si>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</si>
  <si>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</si>
  <si>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</si>
  <si>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</si>
  <si>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</si>
  <si>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</si>
  <si>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</si>
  <si>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</si>
  <si>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</si>
  <si>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</si>
  <si>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</si>
  <si>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</si>
  <si>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</si>
  <si>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</si>
  <si>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</si>
  <si>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</si>
  <si>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</si>
  <si>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</si>
  <si>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</si>
  <si>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</si>
  <si>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</si>
  <si>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</si>
  <si>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</si>
  <si>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</si>
  <si>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</si>
  <si>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</si>
  <si>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</si>
  <si>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</si>
  <si>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</si>
  <si>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</si>
  <si>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</si>
  <si>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</si>
  <si>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</si>
  <si>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</si>
  <si>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</si>
  <si>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</si>
  <si>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</si>
  <si>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</si>
  <si>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</si>
  <si>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</si>
  <si>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</si>
  <si>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</si>
  <si>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</si>
  <si>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</si>
  <si>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</si>
  <si>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</si>
  <si>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</si>
  <si>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</si>
  <si>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</si>
  <si>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</si>
  <si>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</si>
  <si>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</si>
  <si>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</si>
  <si>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</si>
  <si>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</si>
  <si>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</si>
  <si>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</si>
  <si>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</si>
  <si>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</si>
  <si>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</si>
  <si>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</si>
  <si>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</si>
  <si>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</si>
  <si>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</si>
  <si>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</si>
  <si>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</si>
  <si>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</si>
  <si>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</si>
  <si>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</si>
  <si>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</si>
  <si>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</si>
  <si>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</si>
  <si>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</si>
  <si>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</si>
  <si>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</si>
  <si>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</si>
  <si>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</si>
  <si>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</si>
  <si>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</si>
  <si>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</si>
  <si>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</si>
  <si>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</si>
  <si>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</si>
  <si>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</si>
  <si>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</si>
  <si>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</si>
  <si>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</si>
  <si>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</si>
  <si>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</si>
  <si>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</si>
  <si>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</si>
  <si>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</si>
  <si>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</si>
  <si>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</si>
  <si>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</si>
  <si>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</si>
  <si>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</si>
  <si>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</si>
  <si>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</si>
  <si>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</si>
  <si>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</si>
  <si>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</si>
  <si>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</si>
  <si>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</si>
  <si>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</si>
  <si>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</si>
  <si>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</si>
  <si>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</si>
  <si>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</si>
  <si>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</si>
  <si>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</si>
  <si>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</si>
  <si>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</si>
  <si>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</si>
  <si>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</si>
  <si>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</si>
  <si>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</si>
  <si>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</si>
  <si>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</si>
  <si>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</si>
  <si>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</si>
  <si>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</si>
  <si>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</si>
  <si>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</si>
  <si>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</si>
  <si>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</si>
  <si>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</si>
  <si>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</si>
  <si>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</si>
  <si>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</si>
  <si>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</si>
  <si>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</si>
  <si>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</si>
  <si>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</si>
  <si>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</si>
  <si>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</si>
  <si>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</si>
  <si>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</si>
  <si>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</si>
  <si>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</si>
  <si>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</si>
  <si>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</si>
  <si>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</si>
  <si>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</si>
  <si>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</si>
  <si>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</si>
  <si>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</si>
  <si>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</si>
  <si>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</si>
  <si>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</si>
  <si>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</si>
  <si>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</si>
  <si>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</si>
  <si>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</si>
  <si>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</si>
  <si>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</si>
  <si>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</si>
  <si>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</si>
  <si>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</si>
  <si>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</si>
  <si>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</si>
  <si>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</si>
  <si>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</si>
  <si>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</si>
  <si>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</si>
  <si>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</si>
  <si>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</si>
  <si>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</si>
  <si>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</si>
  <si>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</si>
  <si>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</si>
  <si>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</si>
  <si>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</si>
  <si>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</si>
  <si>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</si>
  <si>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</si>
  <si>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</si>
  <si>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</si>
  <si>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</si>
  <si>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</si>
  <si>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</si>
  <si>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</si>
  <si>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</si>
  <si>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</si>
  <si>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</si>
  <si>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</si>
  <si>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</si>
  <si>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</si>
  <si>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</si>
  <si>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</si>
  <si>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</si>
  <si>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</si>
  <si>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</si>
  <si>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</si>
  <si>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</si>
  <si>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</si>
  <si>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</si>
  <si>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</si>
  <si>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</si>
  <si>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</si>
  <si>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</si>
  <si>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</si>
  <si>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</si>
  <si>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</si>
  <si>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</si>
  <si>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</si>
  <si>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</si>
  <si>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</si>
  <si>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</si>
  <si>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</si>
  <si>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</si>
  <si>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</si>
  <si>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</si>
  <si>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</si>
  <si>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</si>
  <si>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</si>
  <si>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</si>
  <si>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</si>
  <si>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</si>
  <si>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</si>
  <si>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</si>
  <si>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</si>
  <si>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</si>
  <si>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</si>
  <si>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</si>
  <si>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</si>
  <si>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</si>
  <si>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</si>
  <si>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</si>
  <si>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</si>
  <si>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</si>
  <si>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</si>
  <si>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</si>
  <si>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</si>
  <si>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</si>
  <si>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</si>
  <si>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</si>
  <si>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</si>
  <si>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</si>
  <si>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</si>
  <si>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</si>
  <si>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</si>
  <si>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</si>
  <si>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</si>
  <si>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</si>
  <si>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</si>
  <si>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</si>
  <si>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</si>
  <si>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</si>
  <si>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</si>
  <si>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</si>
  <si>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</si>
  <si>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</si>
  <si>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</si>
  <si>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</si>
  <si>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</si>
  <si>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</si>
  <si>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</si>
  <si>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</si>
  <si>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</si>
  <si>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</si>
  <si>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</si>
  <si>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</si>
  <si>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</si>
  <si>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</si>
  <si>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</si>
  <si>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</si>
  <si>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</si>
  <si>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</si>
  <si>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</si>
  <si>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</si>
  <si>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</si>
  <si>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</si>
  <si>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</si>
  <si>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</si>
  <si>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</si>
  <si>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</si>
  <si>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</si>
  <si>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</si>
  <si>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</si>
  <si>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</si>
  <si>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</si>
  <si>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</si>
  <si>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</si>
  <si>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</si>
  <si>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</si>
  <si>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</si>
  <si>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</si>
  <si>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</si>
  <si>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</si>
  <si>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</si>
  <si>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</si>
  <si>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</si>
  <si>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</si>
  <si>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</si>
  <si>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</si>
  <si>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</si>
  <si>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</si>
  <si>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</si>
  <si>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</si>
  <si>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</si>
  <si>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</si>
  <si>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</si>
  <si>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</si>
  <si>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</si>
  <si>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</si>
  <si>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</si>
  <si>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</si>
  <si>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</si>
  <si>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</si>
  <si>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</si>
  <si>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</si>
  <si>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</si>
  <si>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</si>
  <si>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</si>
  <si>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</si>
  <si>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</si>
  <si>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</si>
  <si>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</si>
  <si>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</si>
  <si>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</si>
  <si>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</si>
  <si>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</si>
  <si>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</si>
  <si>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</si>
  <si>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</si>
  <si>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</si>
  <si>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</si>
  <si>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</si>
  <si>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</si>
  <si>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</si>
  <si>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</si>
  <si>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</si>
  <si>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</si>
  <si>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</si>
  <si>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</si>
  <si>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</si>
  <si>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</si>
  <si>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</si>
  <si>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</si>
  <si>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</si>
  <si>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</si>
  <si>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</si>
  <si>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</si>
  <si>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</si>
  <si>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</si>
  <si>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</si>
  <si>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</si>
  <si>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</si>
  <si>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</si>
  <si>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</si>
  <si>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</si>
  <si>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</si>
  <si>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</si>
  <si>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</si>
  <si>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</si>
  <si>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</si>
  <si>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</si>
  <si>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</si>
  <si>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</si>
  <si>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</si>
  <si>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</si>
  <si>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</si>
  <si>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</si>
  <si>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</si>
  <si>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</si>
  <si>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</si>
  <si>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</si>
  <si>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</si>
  <si>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</si>
  <si>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</si>
  <si>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</si>
  <si>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</si>
  <si>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</si>
  <si>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</si>
  <si>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</si>
  <si>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</si>
  <si>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</si>
  <si>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</si>
  <si>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</si>
  <si>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</si>
  <si>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</si>
  <si>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</si>
  <si>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</si>
  <si>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</si>
  <si>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</si>
  <si>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</si>
  <si>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</si>
  <si>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</si>
  <si>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</si>
  <si>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</si>
  <si>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</si>
  <si>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</si>
  <si>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</si>
  <si>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</si>
  <si>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</si>
  <si>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</si>
  <si>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</si>
  <si>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</si>
  <si>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</si>
  <si>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</si>
  <si>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</si>
  <si>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</si>
  <si>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</si>
  <si>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</si>
  <si>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</si>
  <si>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</si>
  <si>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</si>
  <si>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</si>
  <si>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</si>
  <si>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</si>
  <si>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</si>
  <si>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</si>
  <si>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</si>
  <si>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</si>
  <si>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</si>
  <si>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</si>
  <si>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</si>
  <si>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</si>
  <si>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</si>
  <si>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</si>
  <si>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</si>
  <si>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</si>
  <si>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</si>
  <si>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</si>
  <si>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</si>
  <si>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</si>
  <si>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</si>
  <si>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</si>
  <si>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</si>
  <si>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</si>
  <si>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</si>
  <si>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</si>
  <si>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</si>
  <si>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</si>
  <si>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</si>
  <si>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</si>
  <si>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</si>
  <si>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</si>
  <si>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</si>
  <si>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</si>
  <si>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</si>
  <si>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</si>
  <si>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</si>
  <si>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</si>
  <si>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</si>
  <si>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</si>
  <si>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</si>
  <si>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</si>
  <si>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</si>
  <si>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</si>
  <si>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</si>
  <si>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</si>
  <si>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</si>
  <si>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</si>
  <si>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</si>
  <si>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</si>
  <si>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</si>
  <si>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</si>
  <si>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</si>
  <si>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</si>
  <si>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</si>
  <si>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</si>
  <si>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</si>
  <si>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</si>
  <si>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</si>
  <si>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</si>
  <si>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</si>
  <si>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</si>
  <si>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</si>
  <si>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</si>
  <si>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</si>
  <si>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</si>
  <si>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</si>
  <si>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</si>
  <si>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</si>
  <si>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</si>
  <si>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</si>
  <si>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</si>
  <si>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</si>
  <si>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</si>
  <si>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</si>
  <si>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</si>
  <si>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</si>
  <si>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</si>
  <si>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</si>
  <si>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</si>
  <si>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</si>
  <si>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</si>
  <si>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</si>
  <si>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</si>
  <si>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</si>
  <si>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</si>
  <si>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</si>
  <si>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</si>
  <si>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</si>
  <si>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</si>
  <si>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</si>
  <si>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</si>
  <si>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</si>
  <si>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</si>
  <si>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</si>
  <si>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</si>
  <si>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</si>
  <si>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</si>
  <si>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</si>
  <si>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</si>
  <si>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</si>
  <si>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</si>
  <si>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</si>
  <si>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</si>
  <si>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</si>
  <si>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</si>
  <si>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</si>
  <si>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</si>
  <si>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</si>
  <si>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</si>
  <si>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</si>
  <si>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</si>
  <si>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</si>
  <si>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</si>
  <si>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</si>
  <si>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</si>
  <si>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</si>
  <si>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</si>
  <si>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</si>
  <si>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</si>
  <si>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</si>
  <si>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</si>
  <si>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</si>
  <si>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</si>
  <si>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</si>
  <si>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</si>
  <si>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</si>
  <si>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</si>
  <si>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</si>
  <si>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</si>
  <si>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</si>
  <si>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</si>
  <si>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</si>
  <si>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</si>
  <si>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</si>
  <si>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</si>
  <si>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</si>
  <si>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</si>
  <si>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</si>
  <si>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</si>
  <si>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</si>
  <si>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</si>
  <si>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</si>
  <si>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</si>
  <si>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</si>
  <si>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</si>
  <si>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</si>
  <si>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</si>
  <si>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</si>
  <si>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</si>
  <si>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</si>
  <si>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</si>
  <si>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</si>
  <si>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</si>
  <si>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</si>
  <si>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</si>
  <si>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</si>
  <si>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</si>
  <si>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</si>
  <si>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</si>
  <si>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</si>
  <si>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</si>
  <si>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</si>
  <si>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</si>
  <si>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</si>
  <si>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</si>
  <si>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</si>
  <si>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</si>
  <si>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</si>
  <si>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</si>
  <si>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</si>
  <si>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</si>
  <si>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</si>
  <si>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</si>
  <si>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</si>
  <si>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</si>
  <si>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</si>
  <si>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</si>
  <si>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</si>
  <si>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</si>
  <si>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</si>
  <si>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</si>
  <si>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</si>
  <si>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</si>
  <si>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</si>
  <si>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</si>
  <si>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</si>
  <si>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</si>
  <si>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</si>
  <si>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</si>
  <si>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</si>
  <si>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</si>
  <si>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</si>
  <si>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</si>
  <si>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</si>
  <si>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</si>
  <si>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</si>
  <si>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</si>
  <si>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</si>
  <si>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</si>
  <si>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</si>
  <si>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</si>
  <si>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</si>
  <si>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</si>
  <si>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</si>
  <si>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</si>
  <si>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</si>
  <si>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</si>
  <si>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</si>
  <si>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</si>
  <si>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</si>
  <si>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</si>
  <si>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</si>
  <si>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</si>
  <si>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</si>
  <si>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</si>
  <si>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</si>
  <si>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</si>
  <si>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</si>
  <si>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</si>
  <si>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</si>
  <si>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</si>
  <si>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</si>
  <si>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</si>
  <si>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</si>
  <si>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</si>
  <si>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</si>
  <si>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</si>
  <si>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</si>
  <si>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</si>
  <si>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</si>
  <si>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</si>
  <si>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</si>
  <si>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</si>
  <si>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</si>
  <si>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</si>
  <si>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</si>
  <si>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</si>
  <si>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</si>
  <si>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</si>
  <si>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</si>
  <si>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</si>
  <si>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</si>
  <si>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</si>
  <si>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</si>
  <si>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</si>
  <si>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</si>
  <si>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</si>
  <si>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</si>
  <si>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</si>
  <si>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</si>
  <si>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</si>
  <si>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</si>
  <si>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</si>
  <si>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</si>
  <si>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</si>
  <si>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</si>
  <si>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</si>
  <si>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</si>
  <si>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</si>
  <si>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</si>
  <si>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</si>
  <si>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</si>
  <si>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</si>
  <si>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</si>
  <si>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</si>
  <si>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</si>
  <si>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</si>
  <si>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</si>
  <si>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</si>
  <si>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</si>
  <si>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</si>
  <si>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</si>
  <si>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</si>
  <si>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</si>
  <si>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</si>
  <si>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</si>
  <si>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</si>
  <si>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</si>
  <si>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</si>
  <si>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</si>
  <si>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</si>
  <si>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</si>
  <si>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</si>
  <si>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</si>
  <si>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</si>
  <si>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</si>
  <si>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</si>
  <si>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</si>
  <si>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</si>
  <si>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</si>
  <si>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</si>
  <si>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</si>
  <si>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</si>
  <si>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</si>
  <si>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</si>
  <si>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</si>
  <si>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</si>
  <si>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</si>
  <si>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</si>
  <si>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</si>
  <si>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</si>
  <si>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</si>
  <si>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</si>
  <si>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</si>
  <si>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</si>
  <si>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</si>
  <si>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</si>
  <si>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</si>
  <si>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</si>
  <si>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</si>
  <si>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</si>
  <si>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</si>
  <si>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</si>
  <si>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</si>
  <si>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</si>
  <si>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</si>
  <si>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</si>
  <si>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</si>
  <si>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</si>
  <si>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</si>
  <si>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</si>
  <si>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</si>
  <si>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</si>
  <si>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</si>
  <si>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</si>
  <si>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</si>
  <si>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</si>
  <si>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</si>
  <si>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</si>
  <si>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</si>
  <si>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</si>
  <si>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</si>
  <si>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</si>
  <si>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</si>
  <si>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</si>
  <si>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</si>
  <si>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</si>
  <si>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</si>
  <si>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</si>
  <si>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</si>
  <si>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</si>
  <si>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</si>
  <si>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</si>
  <si>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</si>
  <si>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</si>
  <si>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</si>
  <si>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</si>
  <si>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</si>
  <si>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</si>
  <si>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</si>
  <si>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</si>
  <si>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</si>
  <si>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</si>
  <si>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</si>
  <si>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</si>
  <si>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</si>
  <si>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</si>
  <si>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</si>
  <si>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</si>
  <si>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</si>
  <si>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</si>
  <si>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</si>
  <si>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</si>
  <si>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</si>
  <si>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</si>
  <si>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</si>
  <si>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</si>
  <si>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</si>
  <si>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</si>
  <si>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</si>
  <si>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</si>
  <si>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</si>
  <si>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</si>
  <si>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</si>
  <si>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</si>
  <si>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</si>
  <si>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</si>
  <si>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</si>
  <si>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</si>
  <si>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</si>
  <si>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</si>
  <si>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</si>
  <si>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</si>
  <si>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</si>
  <si>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</si>
  <si>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</si>
  <si>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</si>
  <si>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</si>
  <si>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</si>
  <si>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</si>
  <si>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</si>
  <si>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</si>
  <si>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</si>
  <si>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</si>
  <si>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</si>
  <si>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</si>
  <si>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</si>
  <si>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</si>
  <si>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</si>
  <si>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</si>
  <si>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</si>
  <si>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</si>
  <si>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</si>
  <si>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</si>
  <si>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</si>
  <si>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</si>
  <si>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</si>
  <si>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</si>
  <si>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</si>
  <si>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</si>
  <si>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</si>
  <si>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</si>
  <si>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</si>
  <si>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</si>
  <si>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</si>
  <si>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</si>
  <si>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</si>
  <si>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</si>
  <si>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</si>
  <si>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</si>
  <si>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</si>
  <si>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</si>
  <si>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</si>
  <si>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</si>
  <si>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</si>
  <si>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</si>
  <si>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</si>
  <si>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</si>
  <si>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</si>
  <si>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</si>
  <si>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</si>
  <si>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</si>
  <si>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</si>
  <si>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</si>
  <si>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</si>
  <si>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</si>
  <si>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</si>
  <si>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</si>
  <si>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</si>
  <si>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</si>
  <si>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</si>
  <si>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</si>
  <si>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</si>
  <si>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</si>
  <si>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</si>
  <si>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</si>
  <si>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</si>
  <si>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</si>
  <si>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</si>
  <si>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</si>
  <si>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</si>
  <si>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</si>
  <si>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</si>
  <si>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</si>
  <si>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</si>
  <si>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</si>
  <si>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</si>
  <si>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</si>
  <si>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</si>
  <si>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</si>
  <si>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</si>
  <si>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</si>
  <si>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</si>
  <si>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</si>
  <si>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</si>
  <si>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</si>
  <si>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</si>
  <si>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</si>
  <si>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</si>
  <si>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</si>
  <si>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</si>
  <si>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</si>
  <si>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</si>
  <si>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</si>
  <si>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</si>
  <si>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</si>
  <si>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</si>
  <si>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</si>
  <si>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</si>
  <si>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</si>
  <si>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</si>
  <si>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</si>
  <si>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</si>
  <si>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</si>
  <si>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</si>
  <si>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</si>
  <si>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</si>
  <si>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</si>
  <si>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</si>
  <si>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</si>
  <si>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</si>
  <si>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</si>
  <si>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</si>
  <si>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</si>
  <si>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</si>
  <si>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</si>
  <si>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</si>
  <si>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</si>
  <si>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</si>
  <si>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</si>
  <si>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</si>
  <si>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</si>
  <si>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</si>
  <si>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</si>
  <si>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</si>
  <si>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</si>
  <si>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</si>
  <si>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</si>
  <si>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</si>
  <si>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</si>
  <si>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</si>
  <si>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</si>
  <si>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</si>
  <si>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</si>
  <si>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</si>
  <si>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</si>
  <si>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</si>
  <si>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</si>
  <si>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</si>
  <si>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</si>
  <si>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</si>
  <si>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</si>
  <si>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</si>
  <si>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</si>
  <si>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</si>
  <si>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</si>
  <si>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</si>
  <si>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</si>
  <si>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</si>
  <si>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</si>
  <si>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</si>
  <si>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</si>
  <si>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</si>
  <si>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</si>
  <si>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</si>
  <si>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</si>
  <si>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</si>
  <si>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</si>
  <si>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</si>
  <si>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</si>
  <si>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</si>
  <si>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</si>
  <si>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</si>
  <si>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</si>
  <si>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</si>
  <si>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</si>
  <si>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</si>
  <si>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</si>
  <si>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</si>
  <si>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</si>
  <si>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</si>
  <si>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</si>
  <si>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</si>
  <si>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</si>
  <si>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</si>
  <si>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</si>
  <si>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</si>
  <si>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</si>
  <si>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</si>
  <si>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</si>
  <si>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</si>
  <si>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</si>
  <si>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</si>
  <si>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</si>
  <si>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</si>
  <si>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</si>
  <si>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</si>
  <si>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</si>
  <si>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</si>
  <si>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</si>
  <si>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</si>
  <si>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</si>
  <si>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</si>
  <si>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</si>
  <si>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</si>
  <si>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</si>
  <si>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</si>
  <si>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</si>
  <si>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</si>
  <si>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</si>
  <si>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</si>
  <si>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</si>
  <si>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</si>
  <si>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</si>
  <si>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</si>
  <si>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</si>
  <si>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</si>
  <si>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</si>
  <si>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</si>
  <si>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</si>
  <si>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</si>
  <si>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</si>
  <si>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</si>
  <si>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</si>
  <si>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</si>
  <si>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</si>
  <si>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</si>
  <si>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</si>
  <si>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</si>
  <si>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</si>
  <si>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</si>
  <si>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</si>
  <si>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</si>
  <si>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</si>
  <si>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</si>
  <si>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</si>
  <si>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</si>
  <si>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</si>
  <si>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</si>
  <si>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</si>
  <si>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</si>
  <si>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</si>
  <si>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</si>
  <si>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</si>
  <si>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</si>
  <si>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</si>
  <si>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</si>
  <si>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</si>
  <si>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</si>
  <si>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</si>
  <si>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</si>
  <si>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</si>
  <si>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</si>
  <si>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</si>
  <si>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</si>
  <si>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</si>
  <si>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</si>
  <si>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</si>
  <si>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</si>
  <si>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</si>
  <si>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</si>
  <si>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</si>
  <si>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</si>
  <si>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</si>
  <si>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</si>
  <si>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</si>
  <si>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</si>
  <si>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</si>
  <si>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</si>
  <si>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</si>
  <si>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</si>
  <si>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</si>
  <si>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</si>
  <si>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</si>
  <si>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</si>
  <si>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</si>
  <si>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</si>
  <si>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</si>
  <si>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</si>
  <si>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</si>
  <si>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</si>
  <si>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</si>
  <si>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</si>
  <si>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</si>
  <si>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</si>
  <si>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</si>
  <si>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</si>
  <si>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</si>
  <si>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</si>
  <si>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</si>
  <si>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</si>
  <si>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</si>
  <si>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</si>
  <si>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</si>
  <si>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</si>
  <si>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</si>
  <si>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</si>
  <si>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</si>
  <si>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</si>
  <si>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</si>
  <si>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</si>
  <si>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</si>
  <si>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</si>
  <si>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</si>
  <si>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</si>
  <si>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</si>
  <si>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</si>
  <si>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</si>
  <si>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</si>
  <si>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</si>
  <si>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</si>
  <si>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</si>
  <si>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</si>
  <si>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</si>
  <si>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</si>
  <si>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</si>
  <si>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</si>
  <si>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</si>
  <si>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</si>
  <si>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</si>
  <si>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</si>
  <si>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</si>
  <si>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</si>
  <si>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</si>
  <si>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</si>
  <si>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</si>
  <si>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</si>
  <si>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</si>
  <si>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</si>
  <si>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</si>
  <si>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</si>
  <si>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</si>
  <si>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</si>
  <si>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</si>
  <si>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</si>
  <si>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</si>
  <si>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</si>
  <si>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</si>
  <si>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</si>
  <si>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</si>
  <si>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</si>
  <si>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</si>
  <si>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</si>
  <si>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</si>
  <si>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</si>
  <si>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</si>
  <si>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</si>
  <si>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</si>
  <si>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</si>
  <si>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</si>
  <si>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</si>
  <si>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</si>
  <si>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</si>
  <si>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</si>
  <si>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</si>
  <si>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</si>
  <si>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</si>
  <si>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</si>
  <si>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</si>
  <si>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</si>
  <si>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</si>
  <si>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</si>
  <si>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</si>
  <si>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</si>
  <si>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</si>
  <si>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</si>
  <si>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</si>
  <si>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</si>
  <si>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</si>
  <si>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</si>
  <si>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</si>
  <si>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</si>
  <si>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</si>
  <si>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</si>
  <si>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</si>
  <si>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</si>
  <si>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</si>
  <si>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</si>
  <si>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</si>
  <si>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</si>
  <si>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</si>
  <si>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</si>
  <si>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</si>
  <si>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</si>
  <si>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</si>
  <si>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</si>
  <si>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</si>
  <si>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</si>
  <si>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</si>
  <si>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</si>
  <si>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</si>
  <si>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</si>
  <si>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</si>
  <si>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</si>
  <si>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</si>
  <si>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</si>
  <si>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</si>
  <si>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</si>
  <si>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</si>
  <si>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</si>
  <si>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</si>
  <si>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</si>
  <si>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</si>
  <si>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</si>
  <si>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</si>
  <si>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</si>
  <si>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</si>
  <si>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</si>
  <si>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</si>
  <si>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</si>
  <si>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</si>
  <si>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</si>
  <si>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</si>
  <si>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</si>
  <si>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</si>
  <si>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</si>
  <si>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</si>
  <si>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</si>
  <si>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</si>
  <si>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</si>
  <si>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</si>
  <si>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</si>
  <si>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</si>
  <si>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</si>
  <si>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</si>
  <si>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</si>
  <si>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</si>
  <si>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</si>
  <si>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</si>
  <si>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</si>
  <si>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</si>
  <si>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</si>
  <si>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</si>
  <si>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</si>
  <si>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</si>
  <si>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</si>
  <si>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</si>
  <si>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</si>
  <si>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</si>
  <si>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</si>
  <si>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</si>
  <si>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</si>
  <si>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</si>
  <si>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</si>
  <si>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</si>
  <si>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</si>
  <si>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</si>
  <si>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</si>
  <si>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</si>
  <si>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</si>
  <si>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</si>
  <si>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</si>
  <si>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</si>
  <si>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</si>
  <si>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</si>
  <si>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</si>
  <si>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</si>
  <si>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</si>
  <si>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</si>
  <si>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</si>
  <si>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</si>
  <si>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</si>
  <si>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</si>
  <si>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</si>
  <si>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</si>
  <si>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</si>
  <si>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</si>
  <si>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</si>
  <si>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</si>
  <si>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</si>
  <si>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</si>
  <si>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</si>
  <si>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</si>
  <si>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</si>
  <si>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</si>
  <si>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</si>
  <si>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</si>
  <si>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</si>
  <si>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</si>
  <si>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</si>
  <si>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</si>
  <si>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</si>
  <si>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</si>
  <si>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</si>
  <si>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</si>
  <si>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</si>
  <si>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</si>
  <si>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</si>
  <si>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</si>
  <si>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</si>
  <si>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</si>
  <si>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</si>
  <si>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</si>
  <si>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</si>
  <si>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</si>
  <si>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</si>
  <si>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</si>
  <si>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</si>
  <si>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</si>
  <si>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</si>
  <si>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</si>
  <si>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</si>
  <si>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</si>
  <si>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</si>
  <si>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</si>
  <si>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</si>
  <si>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</si>
  <si>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</si>
  <si>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</si>
  <si>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</si>
  <si>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</si>
  <si>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</si>
  <si>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</si>
  <si>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</si>
  <si>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</si>
  <si>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</si>
  <si>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</si>
  <si>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</si>
  <si>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</si>
  <si>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</si>
  <si>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</si>
  <si>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</si>
  <si>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</si>
  <si>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</si>
  <si>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</si>
  <si>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</si>
  <si>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</si>
  <si>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</si>
  <si>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</si>
  <si>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</si>
  <si>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</si>
  <si>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</si>
  <si>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</si>
  <si>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</si>
  <si>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</si>
  <si>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</si>
  <si>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</si>
  <si>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</si>
  <si>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</si>
  <si>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</si>
  <si>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</si>
  <si>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</si>
  <si>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</si>
  <si>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</si>
  <si>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</si>
  <si>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</si>
  <si>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</si>
  <si>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</si>
  <si>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</si>
  <si>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</si>
  <si>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</si>
  <si>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</si>
  <si>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</si>
  <si>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</si>
  <si>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</si>
  <si>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</si>
  <si>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</si>
  <si>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</si>
  <si>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</si>
  <si>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</si>
  <si>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</si>
  <si>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</si>
  <si>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</si>
  <si>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</si>
  <si>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</si>
  <si>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</si>
  <si>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</si>
  <si>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</si>
  <si>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</si>
  <si>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</si>
  <si>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</si>
  <si>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</si>
  <si>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</si>
  <si>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</si>
  <si>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</si>
  <si>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</si>
  <si>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</si>
  <si>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</si>
  <si>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</si>
  <si>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</si>
  <si>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</si>
  <si>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</si>
  <si>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</si>
  <si>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</si>
  <si>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</si>
  <si>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</si>
  <si>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</si>
  <si>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</si>
  <si>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</si>
  <si>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</si>
  <si>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</si>
  <si>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</si>
  <si>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</si>
  <si>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</si>
  <si>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</si>
  <si>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</si>
  <si>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</si>
  <si>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</si>
  <si>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</si>
  <si>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</si>
  <si>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</si>
  <si>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</si>
  <si>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</si>
  <si>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</si>
  <si>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</si>
  <si>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</si>
  <si>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</si>
  <si>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</si>
  <si>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</si>
  <si>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</si>
  <si>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</si>
  <si>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</si>
  <si>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</si>
  <si>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</si>
  <si>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</si>
  <si>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</si>
  <si>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</si>
  <si>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</si>
  <si>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</si>
  <si>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</si>
  <si>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</si>
  <si>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</si>
  <si>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</si>
  <si>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</si>
  <si>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</si>
  <si>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</si>
  <si>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</si>
  <si>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</si>
  <si>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</si>
  <si>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</si>
  <si>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</si>
  <si>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</si>
  <si>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</si>
  <si>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</si>
  <si>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</si>
  <si>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</si>
  <si>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</si>
  <si>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</si>
  <si>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</si>
  <si>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</si>
  <si>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</si>
  <si>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</si>
  <si>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</si>
  <si>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</si>
  <si>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</si>
  <si>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</si>
  <si>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</si>
  <si>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</si>
  <si>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</si>
  <si>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</si>
  <si>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</si>
  <si>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</si>
  <si>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</si>
  <si>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</si>
  <si>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</si>
  <si>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</si>
  <si>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</si>
  <si>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</si>
  <si>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</si>
  <si>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</si>
  <si>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</si>
  <si>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</si>
  <si>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</si>
  <si>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</si>
  <si>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</si>
  <si>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</si>
  <si>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</si>
  <si>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</si>
  <si>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</si>
  <si>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</si>
  <si>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</si>
  <si>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</si>
  <si>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</si>
  <si>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</si>
  <si>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</si>
  <si>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</si>
  <si>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</si>
  <si>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</si>
  <si>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</si>
  <si>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</si>
  <si>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</si>
  <si>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</si>
  <si>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</si>
  <si>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</si>
  <si>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</si>
  <si>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</si>
  <si>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</si>
  <si>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</si>
  <si>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</si>
  <si>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</si>
  <si>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</si>
  <si>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</si>
  <si>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</si>
  <si>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</si>
  <si>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</si>
  <si>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</si>
  <si>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</si>
  <si>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</si>
  <si>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</si>
  <si>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</si>
  <si>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</si>
  <si>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</si>
  <si>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</si>
  <si>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</si>
  <si>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</si>
  <si>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</si>
  <si>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</si>
  <si>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</si>
  <si>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</si>
  <si>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</si>
  <si>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</si>
  <si>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</si>
  <si>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</si>
  <si>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</si>
  <si>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</si>
  <si>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</si>
  <si>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</si>
  <si>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</si>
  <si>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</si>
  <si>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</si>
  <si>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</si>
  <si>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</si>
  <si>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</si>
  <si>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</si>
  <si>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</si>
  <si>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</si>
  <si>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</si>
  <si>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</si>
  <si>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</si>
  <si>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</si>
  <si>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</si>
  <si>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</si>
  <si>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</si>
  <si>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</si>
  <si>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</si>
  <si>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</si>
  <si>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</si>
  <si>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</si>
  <si>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</si>
  <si>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</si>
  <si>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</si>
  <si>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</si>
  <si>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</si>
  <si>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</si>
  <si>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</si>
  <si>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</si>
  <si>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</si>
  <si>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</si>
  <si>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</si>
  <si>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</si>
  <si>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</si>
  <si>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</si>
  <si>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</si>
  <si>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</si>
  <si>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</si>
  <si>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</si>
  <si>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</si>
  <si>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</si>
  <si>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</si>
  <si>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</si>
  <si>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</si>
  <si>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</si>
  <si>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</si>
  <si>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</si>
  <si>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</si>
  <si>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</si>
  <si>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</si>
  <si>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</si>
  <si>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</si>
  <si>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</si>
  <si>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</si>
  <si>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</si>
  <si>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</si>
  <si>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</si>
  <si>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</si>
  <si>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</si>
  <si>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</si>
  <si>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</si>
  <si>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</si>
  <si>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</si>
  <si>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</si>
  <si>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</si>
  <si>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</si>
  <si>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</si>
  <si>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</si>
  <si>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</si>
  <si>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</si>
  <si>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</si>
  <si>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</si>
  <si>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</si>
  <si>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</si>
  <si>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</si>
  <si>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</si>
  <si>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</si>
  <si>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</si>
  <si>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</si>
  <si>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</si>
  <si>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</si>
  <si>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</si>
  <si>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</si>
  <si>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</si>
  <si>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</si>
  <si>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</si>
  <si>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</si>
  <si>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</si>
  <si>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</si>
  <si>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</si>
  <si>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</si>
  <si>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</si>
  <si>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</si>
  <si>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</si>
  <si>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</si>
  <si>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</si>
  <si>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</si>
  <si>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</si>
  <si>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</si>
  <si>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</si>
  <si>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</si>
  <si>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</si>
  <si>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</si>
  <si>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</si>
  <si>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</si>
  <si>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</si>
  <si>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</si>
  <si>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</si>
  <si>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</si>
  <si>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</si>
  <si>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</si>
  <si>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</si>
  <si>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</si>
  <si>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</si>
  <si>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</si>
  <si>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</si>
  <si>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</si>
  <si>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</si>
  <si>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</si>
  <si>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</si>
  <si>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</si>
  <si>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</si>
  <si>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</si>
  <si>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</si>
  <si>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</si>
  <si>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</si>
  <si>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</si>
  <si>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</si>
  <si>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</si>
  <si>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</si>
  <si>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</si>
  <si>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</si>
  <si>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</si>
  <si>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</si>
  <si>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</si>
  <si>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</si>
  <si>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</si>
  <si>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</si>
  <si>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</si>
  <si>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</si>
  <si>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</si>
  <si>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</si>
  <si>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</si>
  <si>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</si>
  <si>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</si>
  <si>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</si>
  <si>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</si>
  <si>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</si>
  <si>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</si>
  <si>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</si>
  <si>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</si>
  <si>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</si>
  <si>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</si>
  <si>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</si>
  <si>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</si>
  <si>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</si>
  <si>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</si>
  <si>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</si>
  <si>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</si>
  <si>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</si>
  <si>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</si>
  <si>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</si>
  <si>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</si>
  <si>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</si>
  <si>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</si>
  <si>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</si>
  <si>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</si>
  <si>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</si>
  <si>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</si>
  <si>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</si>
  <si>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</si>
  <si>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</si>
  <si>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</si>
  <si>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</si>
  <si>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</si>
  <si>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</si>
  <si>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</si>
  <si>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</si>
  <si>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</si>
  <si>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</si>
  <si>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</si>
  <si>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</si>
  <si>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</si>
  <si>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</si>
  <si>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</si>
  <si>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</si>
  <si>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</si>
  <si>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</si>
  <si>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</si>
  <si>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</si>
  <si>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</si>
  <si>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</si>
  <si>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</si>
  <si>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</si>
  <si>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</si>
  <si>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</si>
  <si>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</si>
  <si>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</si>
  <si>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</si>
  <si>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</si>
  <si>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</si>
  <si>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</si>
  <si>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</si>
  <si>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</si>
  <si>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</si>
  <si>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</si>
  <si>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</si>
  <si>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</si>
  <si>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</si>
  <si>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</si>
  <si>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</si>
  <si>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</si>
  <si>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</si>
  <si>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</si>
  <si>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</si>
  <si>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</si>
  <si>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</si>
  <si>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</si>
  <si>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</si>
  <si>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</si>
  <si>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</si>
  <si>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</si>
  <si>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</si>
  <si>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</si>
  <si>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</si>
  <si>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</si>
  <si>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</si>
  <si>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</si>
  <si>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</si>
  <si>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</si>
  <si>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</si>
  <si>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</si>
  <si>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</si>
  <si>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</si>
  <si>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</si>
  <si>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</si>
  <si>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</si>
  <si>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</si>
  <si>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</si>
  <si>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</si>
  <si>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</si>
  <si>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</si>
  <si>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</si>
  <si>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</si>
  <si>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</si>
  <si>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</si>
  <si>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</si>
  <si>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</si>
  <si>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</si>
  <si>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</si>
  <si>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</si>
  <si>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</si>
  <si>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</si>
  <si>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</si>
  <si>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</si>
  <si>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</si>
  <si>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</si>
  <si>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</si>
  <si>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</si>
  <si>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</si>
  <si>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</si>
  <si>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</si>
  <si>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</si>
  <si>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</si>
  <si>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</si>
  <si>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</si>
  <si>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</si>
  <si>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</si>
  <si>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</si>
  <si>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</si>
  <si>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</si>
  <si>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</si>
  <si>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</si>
  <si>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</si>
  <si>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</si>
  <si>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</si>
  <si>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</si>
  <si>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</si>
  <si>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</si>
  <si>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</si>
  <si>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</si>
  <si>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</si>
  <si>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</si>
  <si>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</si>
  <si>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</si>
  <si>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</si>
  <si>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</si>
  <si>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</si>
  <si>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</si>
  <si>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</si>
  <si>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</si>
  <si>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</si>
  <si>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</si>
  <si>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</si>
  <si>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</si>
  <si>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</si>
  <si>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</si>
  <si>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</si>
  <si>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</si>
  <si>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</si>
  <si>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</si>
  <si>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</si>
  <si>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</si>
  <si>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</si>
  <si>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</si>
  <si>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</si>
  <si>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</si>
  <si>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</si>
  <si>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</si>
  <si>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</si>
  <si>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</si>
  <si>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</si>
  <si>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</si>
  <si>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</si>
  <si>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</si>
  <si>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</si>
  <si>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</si>
  <si>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</si>
  <si>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</si>
  <si>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</si>
  <si>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</si>
  <si>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</si>
  <si>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</si>
  <si>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</si>
  <si>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</si>
  <si>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</si>
  <si>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</si>
  <si>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</si>
  <si>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</si>
  <si>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</si>
  <si>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</si>
  <si>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</si>
  <si>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</si>
  <si>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</si>
  <si>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</si>
  <si>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</si>
  <si>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</si>
  <si>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</si>
  <si>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</si>
  <si>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</si>
  <si>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</si>
  <si>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</si>
  <si>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</si>
  <si>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</si>
  <si>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</si>
  <si>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</si>
  <si>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</si>
  <si>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</si>
  <si>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</si>
  <si>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</si>
  <si>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</si>
  <si>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</si>
  <si>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</si>
  <si>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</si>
  <si>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</si>
  <si>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</si>
  <si>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</si>
  <si>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</si>
  <si>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</si>
  <si>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</si>
  <si>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</si>
  <si>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</si>
  <si>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</si>
  <si>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</si>
  <si>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</si>
  <si>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</si>
  <si>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</si>
  <si>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</si>
  <si>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</si>
  <si>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</si>
  <si>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</si>
  <si>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</si>
  <si>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</si>
  <si>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</si>
  <si>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</si>
  <si>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</si>
  <si>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</si>
  <si>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</si>
  <si>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</si>
  <si>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</si>
  <si>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</si>
  <si>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</si>
  <si>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</si>
  <si>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</si>
  <si>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</si>
  <si>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</si>
  <si>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</si>
  <si>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</si>
  <si>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</si>
  <si>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</si>
  <si>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</si>
  <si>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</si>
  <si>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</si>
  <si>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</si>
  <si>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</si>
  <si>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</si>
  <si>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</si>
  <si>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</si>
  <si>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</si>
  <si>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</si>
  <si>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</si>
  <si>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</si>
  <si>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</si>
  <si>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</si>
  <si>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</si>
  <si>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</si>
  <si>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</si>
  <si>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</si>
  <si>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</si>
  <si>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</si>
  <si>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</si>
  <si>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</si>
  <si>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</si>
  <si>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</si>
  <si>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</si>
  <si>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</si>
  <si>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</si>
  <si>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</si>
  <si>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</si>
  <si>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</si>
  <si>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</si>
  <si>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</si>
  <si>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</si>
  <si>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</si>
  <si>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</si>
  <si>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</si>
  <si>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</si>
  <si>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</si>
  <si>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</si>
  <si>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</si>
  <si>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</si>
  <si>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</si>
  <si>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</si>
  <si>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</si>
  <si>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</si>
  <si>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</si>
  <si>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</si>
  <si>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</si>
  <si>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</si>
  <si>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</si>
  <si>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</si>
  <si>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</si>
  <si>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</si>
  <si>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</si>
  <si>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</si>
  <si>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</si>
  <si>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</si>
  <si>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</si>
  <si>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</si>
  <si>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</si>
  <si>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</si>
  <si>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</si>
  <si>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</si>
  <si>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</si>
  <si>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</si>
  <si>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</si>
  <si>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</si>
  <si>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</si>
  <si>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</si>
  <si>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</si>
  <si>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</si>
  <si>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</si>
  <si>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</si>
  <si>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</si>
  <si>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</si>
  <si>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</si>
  <si>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</si>
  <si>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</si>
  <si>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</si>
  <si>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</si>
  <si>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</si>
  <si>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</si>
  <si>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</si>
  <si>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</si>
  <si>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</si>
  <si>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</si>
  <si>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</si>
  <si>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</si>
  <si>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</si>
  <si>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</si>
  <si>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</si>
  <si>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</si>
  <si>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</si>
  <si>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</si>
  <si>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</si>
  <si>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</si>
  <si>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</si>
  <si>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</si>
  <si>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</si>
  <si>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</si>
  <si>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</si>
  <si>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</si>
  <si>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</si>
  <si>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</si>
  <si>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</si>
  <si>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</si>
  <si>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</si>
  <si>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</si>
  <si>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</si>
  <si>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</si>
  <si>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</si>
  <si>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</si>
  <si>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</si>
  <si>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</si>
  <si>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</si>
  <si>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</si>
  <si>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</si>
  <si>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</si>
  <si>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</si>
  <si>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</si>
  <si>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</si>
  <si>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</si>
  <si>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</si>
  <si>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</si>
  <si>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</si>
  <si>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</si>
  <si>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</si>
  <si>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</si>
  <si>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</si>
  <si>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</si>
  <si>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</si>
  <si>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</si>
  <si>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</si>
  <si>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</si>
  <si>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</si>
  <si>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</si>
  <si>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</si>
  <si>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</si>
  <si>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</si>
  <si>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</si>
  <si>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</si>
  <si>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</si>
  <si>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</si>
  <si>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</si>
  <si>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</si>
  <si>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</si>
  <si>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</si>
  <si>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</si>
  <si>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</si>
  <si>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</si>
  <si>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</si>
  <si>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</si>
  <si>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</si>
  <si>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</si>
  <si>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</si>
  <si>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</si>
  <si>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</si>
  <si>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</si>
  <si>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</si>
  <si>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</si>
  <si>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</si>
  <si>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</si>
  <si>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</si>
  <si>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</si>
  <si>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</si>
  <si>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</si>
  <si>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</si>
  <si>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</si>
  <si>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</si>
  <si>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</si>
  <si>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</si>
  <si>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</si>
  <si>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</si>
  <si>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</si>
  <si>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</si>
  <si>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</si>
  <si>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</si>
  <si>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</si>
  <si>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</si>
  <si>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</si>
  <si>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</si>
  <si>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</si>
  <si>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</si>
  <si>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</si>
  <si>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</si>
  <si>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</si>
  <si>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</si>
  <si>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</si>
  <si>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</si>
  <si>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</si>
  <si>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</si>
  <si>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</si>
  <si>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</si>
  <si>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</si>
  <si>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</si>
  <si>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</si>
  <si>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</si>
  <si>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</si>
  <si>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</si>
  <si>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</si>
  <si>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</si>
  <si>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</si>
  <si>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</si>
  <si>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</si>
  <si>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</si>
  <si>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</si>
  <si>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</si>
  <si>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</si>
  <si>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</si>
  <si>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</si>
  <si>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</si>
  <si>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</si>
  <si>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</si>
  <si>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</si>
  <si>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</si>
  <si>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</si>
  <si>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</si>
  <si>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</si>
  <si>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</si>
  <si>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</si>
  <si>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</si>
  <si>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</si>
  <si>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</si>
  <si>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</si>
  <si>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</si>
  <si>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</si>
  <si>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</si>
  <si>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</si>
  <si>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</si>
  <si>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</si>
  <si>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</si>
  <si>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</si>
  <si>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</si>
  <si>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</si>
  <si>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</si>
  <si>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</si>
  <si>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</si>
  <si>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</si>
  <si>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</si>
  <si>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</si>
  <si>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</si>
  <si>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</si>
  <si>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</si>
  <si>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</si>
  <si>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</si>
  <si>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</si>
  <si>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</si>
  <si>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</si>
  <si>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</si>
  <si>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</si>
  <si>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</si>
  <si>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</si>
  <si>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</si>
  <si>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</si>
  <si>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</si>
  <si>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</si>
  <si>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</si>
  <si>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</si>
  <si>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</si>
  <si>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</si>
  <si>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</si>
  <si>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</si>
  <si>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</si>
  <si>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</si>
  <si>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</si>
  <si>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</si>
  <si>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</si>
  <si>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</si>
  <si>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</si>
  <si>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</si>
  <si>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</si>
  <si>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</si>
  <si>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</si>
  <si>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</si>
  <si>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</si>
  <si>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</si>
  <si>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</si>
  <si>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</si>
  <si>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</si>
  <si>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</si>
  <si>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</si>
  <si>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</si>
  <si>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</si>
  <si>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</si>
  <si>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</si>
  <si>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</si>
  <si>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</si>
  <si>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</si>
  <si>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</si>
  <si>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</si>
  <si>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</si>
  <si>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</si>
  <si>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</si>
  <si>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</si>
  <si>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</si>
  <si>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</si>
  <si>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</si>
  <si>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</si>
  <si>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</si>
  <si>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</si>
  <si>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</si>
  <si>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</si>
  <si>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</si>
  <si>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</si>
  <si>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</si>
  <si>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</si>
  <si>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</si>
  <si>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</si>
  <si>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</si>
  <si>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</si>
  <si>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</si>
  <si>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</si>
  <si>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</si>
  <si>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</si>
  <si>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</si>
  <si>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</si>
  <si>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</si>
  <si>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</si>
  <si>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</si>
  <si>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</si>
  <si>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</si>
  <si>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</si>
  <si>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</si>
  <si>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</si>
  <si>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</si>
  <si>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</si>
  <si>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</si>
  <si>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</si>
  <si>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</si>
  <si>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</si>
  <si>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</si>
  <si>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</si>
  <si>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</si>
  <si>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</si>
  <si>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</si>
  <si>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</si>
  <si>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</si>
  <si>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</si>
  <si>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</si>
  <si>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</si>
  <si>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</si>
  <si>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</si>
  <si>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</si>
  <si>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</si>
  <si>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</si>
  <si>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</si>
  <si>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</si>
  <si>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</si>
  <si>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</si>
  <si>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</si>
  <si>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</si>
  <si>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</si>
  <si>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</si>
  <si>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</si>
  <si>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</si>
  <si>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</si>
  <si>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</si>
  <si>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</si>
  <si>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</si>
  <si>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</si>
  <si>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</si>
  <si>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</si>
  <si>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</si>
  <si>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</si>
  <si>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</si>
  <si>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</si>
  <si>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</si>
  <si>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</si>
  <si>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</si>
  <si>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</si>
  <si>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</si>
  <si>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</si>
  <si>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</si>
  <si>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</si>
  <si>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</si>
  <si>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</si>
  <si>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</si>
  <si>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</si>
  <si>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</si>
  <si>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</si>
  <si>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</si>
  <si>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</si>
  <si>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</si>
  <si>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</si>
  <si>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</si>
  <si>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</si>
  <si>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</si>
  <si>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</si>
  <si>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</si>
  <si>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</si>
  <si>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</si>
  <si>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</si>
  <si>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</si>
  <si>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</si>
  <si>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</si>
  <si>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</si>
  <si>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</si>
  <si>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</si>
  <si>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</si>
  <si>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</si>
  <si>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</si>
  <si>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</si>
  <si>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</si>
  <si>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</si>
  <si>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</si>
  <si>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</si>
  <si>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</si>
  <si>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</si>
  <si>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</si>
  <si>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</si>
  <si>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</si>
  <si>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</si>
  <si>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</si>
  <si>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</si>
  <si>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</si>
  <si>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</si>
  <si>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</si>
  <si>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</si>
  <si>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</si>
  <si>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</si>
  <si>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</si>
  <si>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</si>
  <si>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</si>
  <si>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</si>
  <si>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</si>
  <si>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</si>
  <si>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</si>
  <si>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</si>
  <si>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</si>
  <si>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</si>
  <si>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</si>
  <si>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</si>
  <si>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</si>
  <si>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</si>
  <si>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</si>
  <si>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</si>
  <si>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</si>
  <si>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</si>
  <si>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</si>
  <si>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</si>
  <si>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</si>
  <si>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</si>
  <si>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</si>
  <si>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</si>
  <si>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</si>
  <si>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</si>
  <si>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</si>
  <si>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</si>
  <si>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</si>
  <si>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</si>
  <si>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</si>
  <si>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</si>
  <si>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</si>
  <si>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</si>
  <si>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</si>
  <si>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</si>
  <si>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</si>
  <si>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</si>
  <si>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</si>
  <si>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</si>
  <si>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</si>
  <si>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</si>
  <si>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</si>
  <si>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</si>
  <si>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</si>
  <si>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</si>
  <si>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</si>
  <si>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</si>
  <si>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</si>
  <si>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</si>
  <si>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</si>
  <si>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</si>
  <si>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</si>
  <si>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</si>
  <si>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</si>
  <si>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</si>
  <si>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</si>
  <si>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</si>
  <si>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</si>
  <si>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</si>
  <si>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</si>
  <si>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</si>
  <si>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</si>
  <si>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</si>
  <si>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</si>
  <si>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</si>
  <si>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</si>
  <si>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</si>
  <si>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</si>
  <si>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</si>
  <si>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</si>
  <si>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</si>
  <si>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</si>
  <si>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</si>
  <si>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</si>
  <si>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</si>
  <si>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</si>
  <si>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</si>
  <si>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</si>
  <si>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</si>
  <si>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</si>
  <si>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</si>
  <si>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</si>
  <si>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</si>
  <si>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</si>
  <si>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</si>
  <si>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</si>
  <si>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</si>
  <si>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</si>
  <si>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</si>
  <si>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</si>
  <si>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</si>
  <si>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</si>
  <si>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</si>
  <si>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</si>
  <si>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</si>
  <si>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</si>
  <si>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</si>
  <si>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</si>
  <si>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</si>
  <si>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</si>
  <si>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</si>
  <si>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</si>
  <si>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</si>
  <si>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</si>
  <si>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</si>
  <si>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</si>
  <si>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</si>
  <si>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</si>
  <si>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</si>
  <si>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</si>
  <si>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</si>
  <si>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</si>
  <si>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</si>
  <si>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</si>
  <si>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</si>
  <si>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</si>
  <si>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</si>
  <si>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</si>
  <si>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</si>
  <si>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</si>
  <si>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</si>
  <si>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</si>
  <si>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</si>
  <si>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</si>
  <si>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</si>
  <si>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</si>
  <si>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</si>
  <si>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</si>
  <si>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</si>
  <si>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</si>
  <si>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</si>
  <si>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</si>
  <si>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</si>
  <si>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</si>
  <si>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</si>
  <si>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</si>
  <si>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</si>
  <si>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</si>
  <si>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</si>
  <si>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</si>
  <si>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</si>
  <si>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</si>
  <si>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</si>
  <si>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</si>
  <si>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</si>
  <si>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</si>
  <si>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</si>
  <si>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</si>
  <si>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</si>
  <si>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</si>
  <si>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</si>
  <si>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</si>
  <si>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</si>
  <si>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</si>
  <si>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</si>
  <si>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</si>
  <si>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</si>
  <si>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</si>
  <si>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</si>
  <si>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</si>
  <si>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</si>
  <si>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</si>
  <si>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</si>
  <si>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</si>
  <si>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</si>
  <si>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</si>
  <si>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</si>
  <si>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</si>
  <si>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</si>
  <si>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</si>
  <si>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</si>
  <si>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</si>
  <si>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</si>
  <si>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</si>
  <si>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</si>
  <si>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</si>
  <si>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</si>
  <si>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</si>
  <si>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</si>
  <si>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</si>
  <si>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</si>
  <si>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</si>
  <si>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</si>
  <si>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</si>
  <si>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</si>
  <si>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</si>
  <si>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</si>
  <si>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</si>
  <si>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</si>
  <si>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</si>
  <si>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</si>
  <si>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</si>
  <si>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</si>
  <si>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</si>
  <si>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</si>
  <si>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</si>
  <si>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</si>
  <si>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</si>
  <si>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</si>
  <si>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</si>
  <si>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</si>
  <si>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</si>
  <si>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</si>
  <si>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</si>
  <si>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</si>
  <si>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</si>
  <si>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</si>
  <si>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</si>
  <si>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</si>
  <si>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</si>
  <si>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</si>
  <si>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</si>
  <si>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</si>
  <si>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</si>
  <si>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</si>
  <si>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</si>
  <si>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</si>
  <si>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</si>
  <si>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</si>
  <si>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</si>
  <si>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</si>
  <si>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</si>
  <si>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</si>
  <si>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</si>
  <si>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</si>
  <si>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</si>
  <si>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</si>
  <si>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</si>
  <si>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</si>
  <si>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</si>
  <si>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</si>
  <si>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</si>
  <si>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</si>
  <si>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</si>
  <si>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</si>
  <si>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</si>
  <si>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</si>
  <si>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</si>
  <si>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</si>
  <si>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</si>
  <si>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</si>
  <si>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</si>
  <si>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</si>
  <si>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</si>
  <si>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</si>
  <si>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</si>
  <si>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</si>
  <si>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</si>
  <si>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</si>
  <si>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</si>
  <si>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</si>
  <si>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</si>
  <si>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</si>
  <si>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</si>
  <si>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</si>
  <si>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</si>
  <si>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</si>
  <si>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</si>
  <si>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</si>
  <si>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</si>
  <si>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</si>
  <si>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</si>
  <si>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</si>
  <si>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</si>
  <si>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</si>
  <si>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</si>
  <si>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</si>
  <si>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</si>
  <si>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</si>
  <si>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</si>
  <si>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</si>
  <si>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</si>
  <si>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</si>
  <si>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</si>
  <si>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</si>
  <si>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</si>
  <si>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</si>
  <si>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</si>
  <si>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</si>
  <si>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</si>
  <si>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</si>
  <si>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</si>
  <si>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</si>
  <si>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</si>
  <si>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</si>
  <si>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</si>
  <si>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</si>
  <si>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</si>
  <si>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</si>
  <si>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</si>
  <si>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</si>
  <si>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</si>
  <si>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</si>
  <si>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</si>
  <si>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</si>
  <si>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</si>
  <si>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</si>
  <si>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</si>
  <si>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</si>
  <si>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</si>
  <si>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</si>
  <si>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</si>
  <si>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</si>
  <si>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</si>
  <si>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</si>
  <si>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</si>
  <si>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</si>
  <si>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</si>
  <si>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</si>
  <si>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</si>
  <si>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</si>
  <si>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</si>
  <si>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</si>
  <si>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</si>
  <si>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</si>
  <si>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</si>
  <si>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</si>
  <si>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</si>
  <si>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</si>
  <si>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</si>
  <si>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</si>
  <si>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</si>
  <si>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</si>
  <si>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</si>
  <si>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</si>
  <si>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</si>
  <si>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</si>
  <si>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</si>
  <si>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</si>
  <si>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</si>
  <si>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</si>
  <si>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</si>
  <si>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</si>
  <si>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</si>
  <si>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</si>
  <si>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</si>
  <si>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</si>
  <si>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</si>
  <si>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</si>
  <si>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</si>
  <si>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</si>
  <si>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</si>
  <si>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</si>
  <si>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</si>
  <si>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</si>
  <si>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</si>
  <si>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</si>
  <si>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</si>
  <si>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</si>
  <si>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</si>
  <si>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</si>
  <si>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</si>
  <si>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</si>
  <si>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</si>
  <si>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</si>
  <si>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</si>
  <si>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</si>
  <si>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</si>
  <si>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</si>
  <si>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</si>
  <si>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</si>
  <si>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</si>
  <si>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</si>
  <si>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</si>
  <si>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</si>
  <si>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</si>
  <si>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</si>
  <si>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</si>
  <si>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</si>
  <si>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</si>
  <si>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</si>
  <si>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</si>
  <si>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</si>
  <si>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</si>
  <si>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</si>
  <si>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</si>
  <si>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</si>
  <si>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</si>
  <si>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</si>
  <si>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</si>
  <si>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</si>
  <si>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</si>
  <si>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</si>
  <si>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</si>
  <si>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</si>
  <si>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</si>
  <si>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</si>
  <si>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</si>
  <si>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</si>
  <si>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</si>
  <si>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</si>
  <si>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</si>
  <si>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</si>
  <si>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</si>
  <si>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</si>
  <si>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</si>
  <si>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</si>
  <si>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</si>
  <si>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</si>
  <si>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</si>
  <si>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</si>
  <si>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</si>
  <si>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</si>
  <si>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</si>
  <si>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</si>
  <si>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</si>
  <si>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</si>
  <si>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</si>
  <si>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</si>
  <si>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</si>
  <si>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</si>
  <si>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</si>
  <si>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</si>
  <si>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</si>
  <si>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</si>
  <si>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</si>
  <si>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</si>
  <si>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</si>
  <si>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</si>
  <si>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</si>
  <si>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</si>
  <si>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</si>
  <si>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</si>
  <si>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</si>
  <si>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</si>
  <si>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</si>
  <si>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</si>
  <si>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</si>
  <si>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</si>
  <si>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</si>
  <si>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</si>
  <si>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</si>
  <si>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</si>
  <si>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</si>
  <si>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</si>
  <si>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</si>
  <si>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</si>
  <si>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</si>
  <si>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</si>
  <si>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</si>
  <si>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</si>
  <si>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</si>
  <si>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</si>
  <si>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</si>
  <si>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</si>
  <si>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</si>
  <si>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</si>
  <si>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</si>
  <si>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</si>
  <si>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</si>
  <si>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</si>
  <si>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</si>
  <si>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</si>
  <si>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</si>
  <si>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</si>
  <si>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</si>
  <si>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</si>
  <si>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</si>
  <si>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</si>
  <si>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</si>
  <si>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</si>
  <si>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</si>
  <si>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</si>
  <si>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</si>
  <si>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</si>
  <si>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</si>
  <si>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</si>
  <si>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</si>
  <si>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</si>
  <si>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</si>
  <si>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</si>
  <si>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</si>
  <si>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</si>
  <si>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</si>
  <si>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</si>
  <si>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</si>
  <si>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</si>
  <si>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</si>
  <si>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</si>
  <si>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</si>
  <si>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</si>
  <si>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</si>
  <si>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</si>
  <si>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</si>
  <si>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</si>
  <si>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</si>
  <si>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</si>
  <si>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</si>
  <si>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</si>
  <si>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</si>
  <si>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</si>
  <si>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</si>
  <si>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</si>
  <si>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</si>
  <si>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</si>
  <si>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</si>
  <si>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</si>
  <si>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</si>
  <si>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</si>
  <si>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</si>
  <si>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</si>
  <si>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</si>
  <si>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</si>
  <si>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</si>
  <si>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</si>
  <si>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</si>
  <si>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</si>
  <si>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</si>
  <si>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</si>
  <si>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</si>
  <si>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</si>
  <si>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</si>
  <si>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</si>
  <si>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</si>
  <si>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</si>
  <si>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</si>
  <si>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</si>
  <si>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</si>
  <si>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</si>
  <si>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</si>
  <si>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</si>
  <si>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</si>
  <si>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</si>
  <si>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</si>
  <si>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</si>
  <si>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</si>
  <si>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</si>
  <si>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</si>
  <si>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</si>
  <si>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</si>
  <si>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</si>
  <si>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</si>
  <si>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</si>
  <si>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</si>
  <si>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</si>
  <si>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</si>
  <si>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</si>
  <si>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</si>
  <si>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</si>
  <si>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</si>
  <si>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</si>
  <si>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</si>
  <si>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</si>
  <si>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</si>
  <si>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</si>
  <si>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</si>
  <si>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</si>
  <si>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</si>
  <si>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</si>
  <si>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</si>
  <si>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</si>
  <si>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</si>
  <si>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</si>
  <si>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</si>
  <si>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</si>
  <si>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</si>
  <si>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</si>
  <si>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</si>
  <si>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</si>
  <si>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</si>
  <si>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</si>
  <si>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</si>
  <si>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</si>
  <si>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</si>
  <si>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</si>
  <si>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</si>
  <si>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</si>
  <si>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</si>
  <si>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</si>
  <si>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</si>
  <si>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</si>
  <si>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</si>
  <si>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</si>
  <si>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</si>
  <si>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</si>
  <si>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</si>
  <si>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</si>
  <si>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</si>
  <si>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</si>
  <si>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</si>
  <si>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</si>
  <si>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</si>
  <si>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</si>
  <si>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</si>
  <si>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</si>
  <si>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</si>
  <si>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</si>
  <si>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</si>
  <si>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</si>
  <si>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</si>
  <si>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</si>
  <si>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</si>
  <si>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</si>
  <si>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</si>
  <si>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</si>
  <si>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</si>
  <si>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</si>
  <si>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</si>
  <si>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</si>
  <si>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</si>
  <si>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</si>
  <si>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</si>
  <si>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</si>
  <si>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</si>
  <si>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</si>
  <si>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</si>
  <si>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</si>
  <si>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</si>
  <si>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</si>
  <si>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</si>
  <si>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</si>
  <si>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</si>
  <si>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</si>
  <si>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</si>
  <si>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</si>
  <si>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</si>
  <si>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</si>
  <si>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</si>
  <si>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</si>
  <si>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</si>
  <si>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</si>
  <si>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</si>
  <si>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</si>
  <si>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</si>
  <si>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</si>
  <si>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</si>
  <si>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</si>
  <si>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</si>
  <si>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</si>
  <si>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</si>
  <si>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</si>
  <si>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</si>
  <si>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</si>
  <si>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</si>
  <si>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</si>
  <si>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</si>
  <si>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</si>
  <si>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</si>
  <si>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</si>
  <si>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</si>
  <si>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</si>
  <si>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</si>
  <si>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</si>
  <si>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</si>
  <si>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</si>
  <si>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</si>
  <si>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</si>
  <si>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</si>
  <si>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</si>
  <si>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</si>
  <si>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</si>
  <si>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</si>
  <si>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</si>
  <si>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</si>
  <si>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</si>
  <si>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</si>
  <si>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</si>
  <si>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</si>
  <si>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</si>
  <si>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</si>
  <si>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</si>
  <si>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</si>
  <si>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</si>
  <si>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</si>
  <si>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</si>
  <si>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</si>
  <si>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</si>
  <si>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</si>
  <si>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</si>
  <si>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</si>
  <si>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</si>
  <si>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</si>
  <si>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</si>
  <si>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</si>
  <si>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</si>
  <si>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</si>
  <si>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</si>
  <si>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</si>
  <si>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</si>
  <si>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</si>
  <si>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</si>
  <si>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</si>
  <si>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</si>
  <si>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</si>
  <si>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</si>
  <si>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</si>
  <si>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</si>
  <si>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</si>
  <si>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</si>
  <si>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</si>
  <si>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</si>
  <si>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</si>
  <si>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</si>
  <si>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</si>
  <si>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</si>
  <si>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</si>
  <si>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</si>
  <si>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</si>
  <si>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</si>
  <si>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</si>
  <si>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</si>
  <si>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</si>
  <si>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</si>
  <si>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</si>
  <si>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</si>
  <si>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</si>
  <si>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</si>
  <si>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</si>
  <si>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</si>
  <si>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</si>
  <si>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</si>
  <si>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</si>
  <si>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</si>
  <si>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</si>
  <si>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</si>
  <si>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</si>
  <si>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</si>
  <si>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</si>
  <si>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</si>
  <si>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</si>
  <si>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</si>
  <si>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</si>
  <si>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</si>
  <si>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</si>
  <si>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</si>
  <si>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</si>
  <si>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</si>
  <si>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</si>
  <si>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</si>
  <si>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</si>
  <si>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</si>
  <si>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</si>
  <si>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</si>
  <si>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</si>
  <si>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</si>
  <si>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</si>
  <si>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</si>
  <si>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</si>
  <si>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</si>
  <si>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</si>
  <si>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</si>
  <si>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</si>
  <si>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</si>
  <si>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</si>
  <si>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</si>
  <si>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</si>
  <si>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</si>
  <si>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</si>
  <si>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</si>
  <si>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</si>
  <si>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</si>
  <si>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</si>
  <si>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</si>
  <si>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</si>
  <si>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</si>
  <si>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</si>
  <si>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</si>
  <si>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</si>
  <si>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</si>
  <si>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</si>
  <si>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</si>
  <si>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</si>
  <si>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</si>
  <si>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</si>
  <si>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</si>
  <si>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</si>
  <si>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</si>
  <si>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</si>
  <si>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</si>
  <si>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</si>
  <si>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</si>
  <si>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</si>
  <si>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</si>
  <si>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</si>
  <si>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</si>
  <si>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</si>
  <si>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</si>
  <si>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</si>
  <si>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</si>
  <si>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</si>
  <si>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</si>
  <si>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</si>
  <si>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</si>
  <si>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</si>
  <si>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</si>
  <si>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</si>
  <si>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</si>
  <si>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</si>
  <si>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</si>
  <si>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</si>
  <si>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</si>
  <si>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</si>
  <si>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</si>
  <si>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</si>
  <si>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</si>
  <si>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</si>
  <si>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</si>
  <si>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</si>
  <si>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</si>
  <si>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</si>
  <si>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</si>
  <si>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</si>
  <si>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</si>
  <si>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</si>
  <si>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</si>
  <si>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</si>
  <si>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</si>
  <si>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</si>
  <si>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</si>
  <si>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</si>
  <si>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</si>
  <si>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</si>
  <si>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</si>
  <si>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</si>
  <si>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</si>
  <si>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</si>
  <si>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</si>
  <si>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</si>
  <si>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</si>
  <si>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</si>
  <si>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</si>
  <si>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</si>
  <si>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</si>
  <si>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</si>
  <si>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</si>
  <si>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</si>
  <si>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</si>
  <si>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</si>
  <si>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</si>
  <si>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</si>
  <si>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</si>
  <si>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</si>
  <si>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</si>
  <si>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</si>
  <si>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</si>
  <si>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</si>
  <si>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</si>
  <si>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</si>
  <si>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</si>
  <si>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</si>
  <si>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</si>
  <si>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</si>
  <si>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</si>
  <si>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</si>
  <si>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</si>
  <si>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</si>
  <si>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</si>
  <si>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</si>
  <si>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</si>
  <si>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</si>
  <si>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</si>
  <si>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</si>
  <si>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</si>
  <si>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</si>
  <si>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</si>
  <si>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</si>
  <si>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</si>
  <si>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</si>
  <si>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</si>
  <si>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</si>
  <si>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</si>
  <si>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</si>
  <si>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</si>
  <si>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</si>
  <si>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</si>
  <si>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</si>
  <si>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</si>
  <si>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</si>
  <si>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</si>
  <si>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</si>
  <si>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</si>
  <si>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</si>
  <si>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</si>
  <si>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</si>
  <si>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</si>
  <si>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</si>
  <si>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</si>
  <si>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</si>
  <si>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</si>
  <si>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</si>
  <si>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</si>
  <si>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</si>
  <si>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</si>
  <si>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</si>
  <si>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</si>
  <si>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</si>
  <si>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</si>
  <si>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</si>
  <si>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</si>
  <si>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</si>
  <si>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</si>
  <si>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</si>
  <si>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</si>
  <si>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</si>
  <si>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</si>
  <si>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</si>
  <si>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</si>
  <si>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</si>
  <si>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</si>
  <si>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</si>
  <si>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</si>
  <si>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</si>
  <si>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</si>
  <si>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</si>
  <si>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</si>
  <si>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</si>
  <si>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</si>
  <si>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</si>
  <si>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</si>
  <si>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</si>
  <si>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</si>
  <si>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</si>
  <si>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</si>
  <si>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</si>
  <si>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</si>
  <si>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</si>
  <si>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</si>
  <si>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</si>
  <si>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</si>
  <si>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</si>
  <si>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</si>
  <si>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</si>
  <si>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</si>
  <si>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</si>
  <si>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</si>
  <si>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</si>
  <si>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</si>
  <si>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</si>
  <si>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</si>
  <si>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</si>
  <si>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</si>
  <si>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</si>
  <si>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</si>
  <si>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</si>
  <si>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</si>
  <si>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</si>
  <si>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</si>
  <si>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</si>
  <si>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</si>
  <si>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</si>
  <si>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</si>
  <si>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</si>
  <si>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</si>
  <si>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</si>
  <si>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</si>
  <si>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</si>
  <si>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</si>
  <si>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</si>
  <si>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</si>
  <si>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</si>
  <si>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</si>
  <si>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</si>
  <si>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</si>
  <si>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</si>
  <si>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</si>
  <si>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</si>
  <si>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</si>
  <si>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</si>
  <si>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</si>
  <si>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</si>
  <si>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</si>
  <si>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</si>
  <si>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</si>
  <si>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</si>
  <si>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</si>
  <si>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</si>
  <si>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</si>
  <si>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</si>
  <si>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</si>
  <si>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</si>
  <si>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</si>
  <si>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</si>
  <si>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</si>
  <si>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</si>
  <si>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</si>
  <si>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</si>
  <si>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</si>
  <si>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</si>
  <si>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</si>
  <si>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</si>
  <si>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</si>
  <si>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</si>
  <si>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</si>
  <si>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</si>
  <si>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</si>
  <si>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</si>
  <si>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</si>
  <si>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</si>
  <si>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</si>
  <si>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</si>
  <si>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</si>
  <si>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</si>
  <si>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</si>
  <si>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</si>
  <si>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</si>
  <si>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</si>
  <si>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</si>
  <si>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</si>
  <si>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</si>
  <si>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</si>
  <si>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</si>
  <si>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</si>
  <si>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</si>
  <si>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</si>
  <si>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</si>
  <si>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</si>
  <si>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</si>
  <si>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</si>
  <si>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</si>
  <si>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</si>
  <si>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</si>
  <si>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</si>
  <si>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</si>
  <si>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</si>
  <si>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</si>
  <si>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</si>
  <si>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</si>
  <si>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</si>
  <si>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</si>
  <si>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</si>
  <si>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</si>
  <si>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</si>
  <si>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</si>
  <si>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</si>
  <si>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</si>
  <si>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</si>
  <si>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</si>
  <si>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</si>
  <si>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</si>
  <si>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</si>
  <si>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</si>
  <si>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</si>
  <si>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</si>
  <si>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</si>
  <si>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</si>
  <si>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</si>
  <si>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</si>
  <si>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</si>
  <si>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</si>
  <si>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</si>
  <si>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</si>
  <si>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</si>
  <si>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</si>
  <si>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</si>
  <si>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</si>
  <si>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</si>
  <si>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</si>
  <si>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</si>
  <si>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</si>
  <si>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</si>
  <si>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</si>
  <si>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</si>
  <si>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</si>
  <si>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</si>
  <si>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</si>
  <si>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</si>
  <si>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</si>
  <si>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</si>
  <si>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</si>
  <si>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</si>
  <si>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</si>
  <si>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</si>
  <si>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</si>
  <si>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</si>
  <si>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</si>
  <si>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</si>
  <si>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</si>
  <si>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</si>
  <si>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</si>
  <si>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</si>
  <si>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</si>
  <si>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</si>
  <si>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</si>
  <si>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</si>
  <si>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</si>
  <si>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</si>
  <si>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</si>
  <si>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</si>
  <si>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</si>
  <si>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</si>
  <si>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</si>
  <si>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</si>
  <si>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</si>
  <si>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</si>
  <si>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</si>
  <si>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</si>
  <si>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</si>
  <si>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</si>
  <si>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</si>
  <si>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</si>
  <si>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</si>
  <si>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</si>
  <si>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</si>
  <si>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</si>
  <si>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</si>
  <si>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</si>
  <si>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</si>
  <si>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</si>
  <si>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</si>
  <si>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</si>
  <si>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</si>
  <si>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</si>
  <si>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</si>
  <si>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</si>
  <si>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</si>
  <si>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</si>
  <si>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</si>
  <si>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</si>
  <si>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</si>
  <si>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</si>
  <si>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</si>
  <si>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</si>
  <si>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</si>
  <si>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</si>
  <si>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</si>
  <si>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</si>
  <si>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</si>
  <si>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</si>
  <si>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</si>
  <si>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</si>
  <si>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</si>
  <si>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</si>
  <si>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</si>
  <si>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</si>
  <si>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</si>
  <si>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</si>
  <si>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</si>
  <si>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</si>
  <si>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</si>
  <si>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</si>
  <si>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</si>
  <si>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</si>
  <si>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</si>
  <si>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</si>
  <si>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</si>
  <si>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</si>
  <si>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</si>
  <si>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</si>
  <si>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</si>
  <si>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</si>
  <si>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</si>
  <si>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</si>
  <si>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</si>
  <si>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</si>
  <si>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</si>
  <si>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</si>
  <si>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</si>
  <si>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</si>
  <si>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</si>
  <si>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</si>
  <si>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</si>
  <si>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</si>
  <si>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</si>
  <si>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</si>
  <si>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</si>
  <si>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</si>
  <si>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</si>
  <si>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</si>
  <si>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</si>
  <si>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</si>
  <si>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</si>
  <si>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</si>
  <si>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</si>
  <si>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</si>
  <si>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</si>
  <si>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</si>
  <si>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</si>
  <si>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</si>
  <si>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</si>
  <si>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</si>
  <si>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</si>
  <si>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</si>
  <si>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</si>
  <si>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</si>
  <si>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</si>
  <si>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</si>
  <si>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</si>
  <si>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</si>
  <si>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</si>
  <si>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</si>
  <si>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</si>
  <si>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</si>
  <si>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</si>
  <si>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</si>
  <si>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</si>
  <si>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</si>
  <si>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</si>
  <si>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</si>
  <si>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</si>
  <si>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</si>
  <si>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</si>
  <si>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</si>
  <si>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</si>
  <si>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</si>
  <si>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</si>
  <si>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</si>
  <si>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</si>
  <si>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</si>
  <si>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</si>
  <si>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</si>
  <si>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</si>
  <si>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</si>
  <si>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</si>
  <si>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</si>
  <si>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</si>
  <si>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</si>
  <si>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</si>
  <si>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</si>
  <si>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</si>
  <si>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</si>
  <si>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</si>
  <si>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</si>
  <si>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</si>
  <si>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</si>
  <si>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</si>
  <si>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</si>
  <si>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</si>
  <si>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</si>
  <si>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</si>
  <si>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</si>
  <si>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</si>
  <si>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</si>
  <si>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</si>
  <si>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</si>
  <si>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</si>
  <si>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</si>
  <si>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</si>
  <si>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</si>
  <si>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</si>
  <si>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</si>
  <si>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</si>
  <si>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</si>
  <si>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</si>
  <si>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</si>
  <si>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</si>
  <si>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</si>
  <si>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</si>
  <si>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</si>
  <si>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</si>
  <si>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</si>
  <si>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</si>
  <si>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</si>
  <si>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</si>
  <si>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</si>
  <si>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</si>
  <si>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</si>
  <si>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</si>
  <si>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</si>
  <si>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</si>
  <si>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</si>
  <si>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</si>
  <si>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</si>
  <si>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</si>
  <si>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</si>
  <si>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</si>
  <si>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</si>
  <si>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</si>
  <si>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</si>
  <si>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</si>
  <si>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</si>
  <si>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</si>
  <si>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</si>
  <si>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</si>
  <si>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</si>
  <si>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</si>
  <si>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</si>
  <si>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</si>
  <si>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</si>
  <si>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</si>
  <si>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</si>
  <si>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</si>
  <si>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</si>
  <si>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</si>
  <si>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</si>
  <si>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</si>
  <si>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</si>
  <si>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</si>
  <si>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</si>
  <si>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</si>
  <si>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</si>
  <si>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</si>
  <si>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</si>
  <si>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</si>
  <si>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</si>
  <si>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</si>
  <si>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</si>
  <si>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</si>
  <si>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</si>
  <si>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</si>
  <si>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</si>
  <si>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</si>
  <si>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</si>
  <si>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</si>
  <si>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</si>
  <si>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</si>
  <si>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</si>
  <si>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</si>
  <si>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</si>
  <si>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</si>
  <si>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</si>
  <si>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</si>
  <si>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</si>
  <si>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</si>
  <si>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</si>
  <si>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</si>
  <si>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</si>
  <si>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</si>
  <si>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</si>
  <si>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</si>
  <si>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</si>
  <si>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</si>
  <si>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</si>
  <si>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</si>
  <si>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</si>
  <si>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</si>
  <si>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</si>
  <si>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</si>
  <si>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</si>
  <si>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</si>
  <si>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</si>
  <si>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</si>
  <si>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</si>
  <si>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</si>
  <si>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</si>
  <si>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</si>
  <si>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</si>
  <si>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</si>
  <si>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</si>
  <si>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</si>
  <si>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</si>
  <si>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</si>
  <si>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</si>
  <si>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</si>
  <si>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</si>
  <si>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</si>
  <si>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</si>
  <si>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</si>
  <si>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</si>
  <si>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</si>
  <si>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</si>
  <si>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</si>
  <si>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</si>
  <si>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</si>
  <si>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</si>
  <si>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</si>
  <si>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</si>
  <si>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</si>
  <si>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</si>
  <si>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</si>
  <si>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</si>
  <si>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</si>
  <si>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</si>
  <si>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</si>
  <si>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</si>
  <si>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</si>
  <si>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</si>
  <si>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</si>
  <si>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</si>
  <si>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</si>
  <si>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</si>
  <si>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</si>
  <si>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</si>
  <si>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</si>
  <si>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</si>
  <si>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</si>
  <si>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</si>
  <si>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</si>
  <si>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</si>
  <si>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</si>
  <si>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</si>
  <si>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</si>
  <si>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</si>
  <si>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</si>
  <si>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</si>
  <si>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</si>
  <si>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</si>
  <si>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</si>
  <si>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</si>
  <si>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</si>
  <si>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</si>
  <si>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</si>
  <si>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</si>
  <si>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</si>
  <si>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</si>
  <si>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</si>
  <si>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</si>
  <si>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</si>
  <si>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</si>
  <si>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</si>
  <si>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</si>
  <si>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</si>
  <si>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</si>
  <si>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</si>
  <si>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</si>
  <si>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</si>
  <si>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</si>
  <si>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</si>
  <si>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</si>
  <si>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</si>
  <si>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</si>
  <si>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</si>
  <si>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</si>
  <si>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</si>
  <si>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</si>
  <si>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</si>
  <si>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</si>
  <si>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</si>
  <si>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</si>
  <si>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</si>
  <si>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</si>
  <si>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</si>
  <si>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</si>
  <si>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</si>
  <si>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</si>
  <si>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</si>
  <si>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</si>
  <si>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</si>
  <si>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</si>
  <si>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</si>
  <si>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</si>
  <si>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</si>
  <si>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</si>
  <si>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</si>
  <si>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</si>
  <si>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</si>
  <si>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</si>
  <si>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</si>
  <si>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</si>
  <si>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</si>
  <si>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</si>
  <si>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</si>
  <si>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</si>
  <si>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</si>
  <si>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</si>
  <si>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</si>
  <si>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</si>
  <si>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</si>
  <si>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</si>
  <si>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</si>
  <si>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</si>
  <si>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</si>
  <si>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</si>
  <si>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</si>
  <si>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</si>
  <si>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</si>
  <si>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</si>
  <si>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</si>
  <si>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</si>
  <si>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</si>
  <si>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</si>
  <si>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</si>
  <si>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</si>
  <si>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</si>
  <si>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</si>
  <si>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</si>
  <si>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</si>
  <si>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</si>
  <si>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</si>
  <si>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</si>
  <si>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</si>
  <si>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</si>
  <si>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</si>
  <si>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</si>
  <si>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</si>
  <si>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</si>
  <si>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</si>
  <si>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</si>
  <si>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</si>
  <si>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</si>
  <si>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</si>
  <si>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</si>
  <si>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</si>
  <si>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</si>
  <si>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</si>
  <si>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</si>
  <si>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</si>
  <si>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</si>
  <si>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</si>
  <si>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</si>
  <si>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</si>
  <si>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</si>
  <si>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</si>
  <si>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</si>
  <si>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</si>
  <si>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</si>
  <si>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</si>
  <si>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</si>
  <si>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</si>
  <si>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</si>
  <si>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</si>
  <si>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</si>
  <si>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</si>
  <si>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</si>
  <si>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</si>
  <si>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</si>
  <si>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</si>
  <si>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</si>
  <si>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</si>
  <si>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</si>
  <si>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</si>
  <si>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</si>
  <si>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</si>
  <si>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</si>
  <si>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</si>
  <si>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</si>
  <si>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</si>
  <si>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</si>
  <si>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</si>
  <si>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</si>
  <si>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</si>
  <si>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</si>
  <si>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</si>
  <si>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</si>
  <si>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</si>
  <si>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</si>
  <si>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</si>
  <si>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</si>
  <si>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</si>
  <si>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</si>
  <si>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</si>
  <si>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</si>
  <si>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</si>
  <si>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</si>
  <si>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</si>
  <si>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</si>
  <si>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</si>
  <si>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</si>
  <si>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</si>
  <si>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</si>
  <si>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</si>
  <si>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</si>
  <si>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</si>
  <si>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</si>
  <si>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</si>
  <si>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</si>
  <si>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</si>
  <si>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</si>
  <si>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</si>
  <si>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</si>
  <si>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</si>
  <si>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</si>
  <si>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</si>
  <si>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</si>
  <si>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</si>
  <si>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</si>
  <si>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</si>
  <si>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</si>
  <si>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</si>
  <si>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</si>
  <si>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</si>
  <si>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</si>
  <si>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</si>
  <si>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</si>
  <si>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</si>
  <si>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</si>
  <si>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</si>
  <si>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</si>
  <si>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</si>
  <si>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</si>
  <si>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</si>
  <si>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</si>
  <si>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</si>
  <si>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</si>
  <si>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</si>
  <si>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</si>
  <si>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</si>
  <si>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</si>
  <si>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</si>
  <si>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</si>
  <si>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</si>
  <si>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</si>
  <si>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</si>
  <si>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</si>
  <si>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</si>
  <si>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</si>
  <si>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</si>
  <si>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</si>
  <si>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</si>
  <si>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</si>
  <si>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</si>
  <si>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</si>
  <si>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</si>
  <si>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</si>
  <si>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</si>
  <si>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</si>
  <si>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</si>
  <si>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</si>
  <si>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</si>
  <si>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</si>
  <si>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</si>
  <si>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</si>
  <si>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</si>
  <si>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</si>
  <si>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</si>
  <si>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</si>
  <si>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</si>
  <si>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</si>
  <si>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</si>
  <si>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</si>
  <si>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</si>
  <si>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</si>
  <si>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</si>
  <si>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</si>
  <si>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</si>
  <si>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</si>
  <si>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</si>
  <si>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</si>
  <si>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</si>
  <si>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</si>
  <si>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</si>
  <si>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</si>
  <si>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</si>
  <si>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</si>
  <si>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</si>
  <si>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</si>
  <si>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</si>
  <si>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</si>
  <si>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</si>
  <si>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</si>
  <si>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</si>
  <si>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</si>
  <si>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</si>
  <si>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</si>
  <si>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</si>
  <si>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</si>
  <si>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</si>
  <si>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</si>
  <si>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</si>
  <si>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</si>
  <si>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</si>
  <si>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</si>
  <si>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</si>
  <si>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</si>
  <si>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</si>
  <si>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</si>
  <si>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</si>
  <si>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</si>
  <si>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</si>
  <si>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</si>
  <si>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</si>
  <si>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</si>
  <si>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</si>
  <si>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</si>
  <si>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</si>
  <si>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</si>
  <si>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</si>
  <si>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</si>
  <si>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</si>
  <si>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</si>
  <si>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</si>
  <si>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</si>
  <si>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</si>
  <si>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</si>
  <si>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</si>
  <si>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</si>
  <si>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</si>
  <si>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</si>
  <si>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</si>
  <si>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</si>
  <si>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</si>
  <si>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</si>
  <si>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</si>
  <si>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</si>
  <si>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</si>
  <si>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</si>
  <si>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</si>
  <si>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</si>
  <si>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</si>
  <si>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</si>
  <si>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</si>
  <si>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</si>
  <si>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</si>
  <si>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</si>
  <si>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</si>
  <si>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</si>
  <si>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</si>
  <si>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</si>
  <si>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</si>
  <si>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</si>
  <si>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</si>
  <si>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</si>
  <si>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</si>
  <si>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</si>
  <si>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</si>
  <si>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</si>
  <si>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</si>
  <si>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</si>
  <si>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</si>
  <si>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</si>
  <si>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</si>
  <si>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</si>
  <si>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</si>
  <si>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</si>
  <si>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</si>
  <si>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</si>
  <si>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</si>
  <si>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</si>
  <si>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</si>
  <si>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</si>
  <si>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</si>
  <si>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</si>
  <si>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</si>
  <si>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</si>
  <si>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</si>
  <si>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</si>
  <si>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</si>
  <si>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</si>
  <si>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</si>
  <si>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</si>
  <si>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</si>
  <si>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</si>
  <si>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</si>
  <si>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</si>
  <si>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</si>
  <si>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</si>
  <si>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</si>
  <si>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</si>
  <si>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</si>
  <si>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</si>
  <si>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</si>
  <si>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</si>
  <si>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</si>
  <si>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</si>
  <si>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</si>
  <si>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</si>
  <si>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</si>
  <si>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</si>
  <si>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</si>
  <si>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</si>
  <si>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</si>
  <si>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</si>
  <si>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</si>
  <si>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</si>
  <si>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</si>
  <si>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</si>
  <si>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</si>
  <si>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</si>
  <si>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</si>
  <si>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</si>
  <si>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</si>
  <si>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</si>
  <si>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</si>
  <si>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</si>
  <si>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</si>
  <si>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</si>
  <si>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</si>
  <si>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</si>
  <si>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</si>
  <si>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</si>
  <si>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</si>
  <si>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</si>
  <si>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</si>
  <si>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</si>
  <si>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</si>
  <si>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</si>
  <si>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</si>
  <si>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</si>
  <si>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</si>
  <si>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</si>
  <si>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</si>
  <si>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</si>
  <si>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</si>
  <si>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</si>
  <si>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</si>
  <si>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</si>
  <si>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</si>
  <si>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</si>
  <si>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</si>
  <si>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</si>
  <si>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</si>
  <si>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</si>
  <si>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</si>
  <si>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</si>
  <si>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</si>
  <si>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</si>
  <si>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</si>
  <si>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</si>
  <si>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</si>
  <si>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</si>
  <si>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</si>
  <si>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</si>
  <si>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</si>
  <si>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</si>
  <si>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</si>
  <si>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</si>
  <si>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</si>
  <si>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</si>
  <si>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</si>
  <si>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</si>
  <si>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</si>
  <si>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</si>
  <si>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</si>
  <si>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</si>
  <si>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</si>
  <si>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</si>
  <si>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</si>
  <si>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</si>
  <si>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</si>
  <si>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</si>
  <si>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</si>
  <si>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</si>
  <si>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</si>
  <si>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</si>
  <si>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</si>
  <si>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</si>
  <si>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</si>
  <si>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</si>
  <si>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</si>
  <si>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</si>
  <si>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</si>
  <si>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</si>
  <si>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</si>
  <si>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</si>
  <si>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</si>
  <si>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</si>
  <si>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</si>
  <si>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</si>
  <si>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</si>
  <si>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</si>
  <si>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</si>
  <si>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</si>
  <si>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</si>
  <si>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</si>
  <si>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</si>
  <si>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</si>
  <si>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</si>
  <si>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</si>
  <si>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</si>
  <si>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</si>
  <si>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</si>
  <si>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</si>
  <si>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</si>
  <si>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</si>
  <si>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</si>
  <si>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</si>
  <si>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</si>
  <si>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</si>
  <si>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</si>
  <si>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</si>
  <si>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</si>
  <si>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</si>
  <si>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</si>
  <si>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</si>
  <si>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</si>
  <si>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</si>
  <si>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</si>
  <si>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</si>
  <si>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</si>
  <si>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</si>
  <si>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</si>
  <si>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</si>
  <si>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</si>
  <si>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</si>
  <si>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</si>
  <si>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</si>
  <si>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</si>
  <si>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</si>
  <si>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</si>
  <si>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</si>
  <si>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</si>
  <si>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</si>
  <si>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</si>
  <si>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</si>
  <si>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</si>
  <si>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</si>
  <si>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</si>
  <si>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</si>
  <si>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</si>
  <si>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</si>
  <si>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</si>
  <si>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</si>
  <si>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</si>
  <si>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</si>
  <si>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</si>
  <si>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</si>
  <si>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</si>
  <si>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</si>
  <si>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</si>
  <si>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</si>
  <si>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</si>
  <si>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</si>
  <si>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</si>
  <si>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</si>
  <si>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</si>
  <si>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</si>
  <si>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</si>
  <si>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</si>
  <si>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</si>
  <si>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</si>
  <si>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</si>
  <si>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</si>
  <si>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</si>
  <si>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</si>
  <si>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</si>
  <si>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</si>
  <si>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</si>
  <si>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</si>
  <si>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</si>
  <si>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</si>
  <si>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</si>
  <si>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</si>
  <si>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</si>
  <si>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</si>
  <si>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</si>
  <si>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</si>
  <si>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</si>
  <si>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</si>
  <si>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</si>
  <si>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</si>
  <si>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</si>
  <si>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</si>
  <si>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</si>
  <si>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</si>
  <si>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</si>
  <si>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</si>
  <si>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</si>
  <si>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</si>
  <si>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</si>
  <si>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</si>
  <si>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</si>
  <si>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</si>
  <si>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</si>
  <si>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</si>
  <si>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</si>
  <si>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</si>
  <si>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</si>
  <si>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</si>
  <si>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</si>
  <si>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</si>
  <si>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</si>
  <si>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</si>
  <si>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</si>
  <si>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</si>
  <si>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</si>
  <si>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</si>
  <si>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</si>
  <si>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</si>
  <si>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</si>
  <si>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</si>
  <si>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</si>
  <si>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</si>
  <si>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</si>
  <si>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</si>
  <si>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</si>
  <si>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</si>
  <si>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</si>
  <si>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</si>
  <si>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</si>
  <si>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</si>
  <si>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</si>
  <si>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</si>
  <si>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</si>
  <si>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</si>
  <si>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</si>
  <si>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</si>
  <si>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</si>
  <si>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</si>
  <si>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</si>
  <si>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</si>
  <si>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</si>
  <si>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</si>
  <si>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</si>
  <si>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</si>
  <si>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</si>
  <si>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</si>
  <si>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</si>
  <si>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</si>
  <si>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</si>
  <si>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</si>
  <si>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</si>
  <si>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</si>
  <si>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</si>
  <si>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</si>
  <si>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</si>
  <si>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</si>
  <si>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</si>
  <si>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</si>
  <si>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</si>
  <si>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</si>
  <si>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</si>
  <si>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</si>
  <si>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</si>
  <si>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</si>
  <si>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</si>
  <si>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</si>
  <si>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</si>
  <si>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</si>
  <si>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</si>
  <si>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</si>
  <si>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</si>
  <si>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</si>
  <si>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</si>
  <si>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</si>
  <si>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</si>
  <si>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</si>
  <si>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</si>
  <si>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</si>
  <si>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</si>
  <si>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</si>
  <si>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</si>
  <si>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</si>
  <si>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</si>
  <si>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</si>
  <si>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</si>
  <si>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</si>
  <si>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</si>
  <si>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</si>
  <si>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</si>
  <si>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</si>
  <si>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</si>
  <si>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</si>
  <si>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</si>
  <si>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</si>
  <si>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</si>
  <si>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</si>
  <si>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</si>
  <si>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</si>
  <si>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</si>
  <si>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</si>
  <si>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</si>
  <si>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</si>
  <si>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</si>
  <si>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</si>
  <si>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</si>
  <si>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</si>
  <si>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</si>
  <si>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</si>
  <si>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</si>
  <si>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</si>
  <si>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</si>
  <si>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</si>
  <si>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</si>
  <si>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</si>
  <si>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</si>
  <si>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</si>
  <si>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</si>
  <si>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</si>
  <si>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</si>
  <si>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</si>
  <si>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</si>
  <si>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</si>
  <si>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</si>
  <si>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</si>
  <si>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</si>
  <si>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</si>
  <si>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</si>
  <si>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</si>
  <si>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</si>
  <si>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</si>
  <si>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</si>
  <si>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</si>
  <si>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</si>
  <si>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</si>
  <si>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</si>
  <si>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</si>
  <si>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</si>
  <si>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</si>
  <si>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</si>
  <si>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</si>
  <si>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</si>
  <si>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</si>
  <si>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</si>
  <si>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</si>
  <si>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</si>
  <si>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</si>
  <si>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</si>
  <si>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</si>
  <si>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</si>
  <si>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</si>
  <si>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</si>
  <si>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</si>
  <si>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</si>
  <si>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</si>
  <si>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</si>
  <si>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</si>
  <si>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</si>
  <si>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</si>
  <si>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</si>
  <si>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</si>
  <si>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</si>
  <si>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</si>
  <si>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</si>
  <si>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</si>
  <si>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</si>
  <si>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</si>
  <si>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</si>
  <si>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</si>
  <si>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</si>
  <si>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</si>
  <si>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</si>
  <si>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</si>
  <si>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</si>
  <si>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</si>
  <si>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</si>
  <si>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</si>
  <si>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</si>
  <si>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</si>
  <si>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</si>
  <si>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</si>
  <si>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</si>
  <si>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</si>
  <si>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</si>
  <si>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</si>
  <si>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</si>
  <si>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</si>
  <si>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</si>
  <si>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</si>
  <si>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</si>
  <si>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</si>
  <si>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</si>
  <si>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</si>
  <si>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</si>
  <si>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</si>
  <si>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</si>
  <si>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</si>
  <si>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</si>
  <si>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</si>
  <si>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</si>
  <si>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</si>
  <si>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</si>
  <si>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</si>
  <si>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</si>
  <si>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</si>
  <si>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</si>
  <si>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</si>
  <si>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</si>
  <si>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</si>
  <si>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</si>
  <si>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</si>
  <si>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</si>
  <si>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</si>
  <si>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</si>
  <si>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</si>
  <si>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</si>
  <si>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</si>
  <si>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</si>
  <si>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</si>
  <si>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</si>
  <si>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</si>
  <si>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</si>
  <si>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</si>
  <si>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</si>
  <si>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</si>
  <si>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</si>
  <si>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</si>
  <si>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</si>
  <si>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</si>
  <si>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</si>
  <si>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</si>
  <si>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</si>
  <si>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</si>
  <si>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</si>
  <si>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</si>
  <si>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</si>
  <si>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</si>
  <si>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</si>
  <si>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</si>
  <si>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</si>
  <si>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</si>
  <si>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</si>
  <si>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</si>
  <si>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</si>
  <si>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</si>
  <si>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</si>
  <si>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</si>
  <si>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</si>
  <si>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</si>
  <si>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</si>
  <si>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</si>
  <si>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</si>
  <si>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</si>
  <si>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</si>
  <si>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</si>
  <si>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</si>
  <si>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</si>
  <si>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</si>
  <si>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</si>
  <si>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</si>
  <si>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</si>
  <si>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</si>
  <si>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</si>
  <si>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</si>
  <si>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</si>
  <si>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</si>
  <si>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</si>
  <si>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</si>
  <si>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</si>
  <si>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</si>
  <si>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</si>
  <si>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</si>
  <si>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</si>
  <si>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</si>
  <si>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</si>
  <si>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</si>
  <si>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</si>
  <si>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</si>
  <si>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</si>
  <si>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</si>
  <si>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</si>
  <si>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</si>
  <si>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</si>
  <si>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</si>
  <si>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</si>
  <si>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</si>
  <si>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</si>
  <si>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</si>
  <si>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</si>
  <si>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</si>
  <si>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</si>
  <si>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</si>
  <si>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</si>
  <si>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</si>
  <si>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</si>
  <si>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</si>
  <si>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</si>
  <si>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</si>
  <si>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</si>
  <si>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</si>
  <si>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</si>
  <si>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</si>
  <si>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</si>
  <si>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</si>
  <si>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</si>
  <si>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</si>
  <si>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</si>
  <si>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</si>
  <si>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</si>
  <si>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</si>
  <si>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</si>
  <si>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</si>
  <si>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</si>
  <si>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</si>
  <si>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</si>
  <si>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</si>
  <si>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</si>
  <si>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</si>
  <si>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</si>
  <si>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</si>
  <si>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</si>
  <si>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</si>
  <si>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</si>
  <si>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</si>
  <si>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</si>
  <si>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</si>
  <si>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</si>
  <si>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</si>
  <si>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</si>
  <si>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</si>
  <si>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</si>
  <si>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</si>
  <si>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</si>
  <si>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</si>
  <si>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</si>
  <si>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</si>
  <si>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</si>
  <si>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</si>
  <si>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</si>
  <si>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</si>
  <si>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</si>
  <si>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</si>
  <si>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</si>
  <si>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</si>
  <si>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</si>
  <si>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</si>
  <si>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</si>
  <si>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</si>
  <si>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</si>
  <si>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</si>
  <si>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</si>
  <si>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</si>
  <si>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</si>
  <si>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</si>
  <si>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</si>
  <si>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</si>
  <si>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</si>
  <si>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</si>
  <si>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</si>
  <si>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</si>
  <si>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</si>
  <si>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</si>
  <si>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</si>
  <si>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</si>
  <si>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</si>
  <si>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</si>
  <si>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</si>
  <si>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</si>
  <si>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</si>
  <si>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</si>
  <si>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</si>
  <si>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</si>
  <si>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</si>
  <si>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</si>
  <si>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</si>
  <si>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</si>
  <si>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</si>
  <si>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</si>
  <si>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</si>
  <si>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</si>
  <si>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</si>
  <si>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</si>
  <si>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</si>
  <si>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</si>
  <si>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</si>
  <si>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</si>
  <si>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</si>
  <si>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</si>
  <si>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</si>
  <si>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</si>
  <si>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</si>
  <si>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</si>
  <si>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</si>
  <si>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</si>
  <si>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</si>
  <si>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</si>
  <si>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</si>
  <si>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</si>
  <si>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</si>
  <si>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</si>
  <si>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</si>
  <si>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</si>
  <si>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</si>
  <si>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</si>
  <si>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</si>
  <si>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</si>
  <si>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</si>
  <si>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</si>
  <si>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</si>
  <si>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</si>
  <si>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</si>
  <si>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</si>
  <si>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</si>
  <si>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</si>
  <si>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</si>
  <si>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</si>
  <si>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</si>
  <si>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</si>
  <si>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</si>
  <si>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</si>
  <si>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</si>
  <si>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</si>
  <si>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</si>
  <si>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</si>
  <si>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</si>
  <si>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</si>
  <si>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</si>
  <si>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</si>
  <si>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</si>
  <si>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</si>
  <si>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</si>
  <si>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</si>
  <si>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</si>
  <si>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</si>
  <si>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</si>
  <si>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</si>
  <si>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</si>
  <si>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</si>
  <si>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</si>
  <si>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</si>
  <si>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</si>
  <si>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</si>
  <si>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</si>
  <si>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</si>
  <si>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</si>
  <si>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</si>
  <si>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</si>
  <si>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</si>
  <si>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</si>
  <si>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</si>
  <si>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</si>
  <si>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</si>
  <si>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</si>
  <si>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</si>
  <si>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</si>
  <si>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</si>
  <si>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</si>
  <si>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</si>
  <si>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</si>
  <si>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</si>
  <si>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</si>
  <si>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</si>
  <si>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</si>
  <si>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</si>
  <si>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</si>
  <si>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</si>
  <si>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</si>
  <si>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</si>
  <si>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</si>
  <si>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</si>
  <si>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</si>
  <si>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</si>
  <si>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</si>
  <si>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</si>
  <si>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</si>
  <si>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</si>
  <si>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</si>
  <si>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</si>
  <si>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</si>
  <si>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</si>
  <si>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</si>
  <si>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</si>
  <si>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</si>
  <si>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</si>
  <si>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</si>
  <si>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</si>
  <si>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</si>
  <si>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</si>
  <si>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</si>
  <si>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</si>
  <si>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</si>
  <si>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</si>
  <si>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</si>
  <si>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</si>
  <si>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</si>
  <si>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</si>
  <si>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</si>
  <si>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</si>
  <si>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</si>
  <si>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</si>
  <si>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</si>
  <si>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</si>
  <si>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</si>
  <si>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</si>
  <si>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</si>
  <si>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</si>
  <si>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</si>
  <si>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</si>
  <si>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</si>
  <si>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</si>
  <si>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</si>
  <si>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</si>
  <si>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</si>
  <si>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</si>
  <si>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</si>
  <si>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</si>
  <si>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</si>
  <si>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</si>
  <si>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</si>
  <si>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</si>
  <si>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</si>
  <si>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</si>
  <si>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</si>
  <si>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</si>
  <si>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</si>
  <si>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</si>
  <si>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</si>
  <si>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</si>
  <si>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</si>
  <si>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</si>
  <si>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</si>
  <si>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</si>
  <si>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</si>
  <si>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</si>
  <si>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</si>
  <si>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</si>
  <si>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</si>
  <si>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</si>
  <si>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</si>
  <si>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</si>
  <si>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</si>
  <si>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</si>
  <si>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</si>
  <si>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</si>
  <si>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</si>
  <si>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</si>
  <si>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</si>
  <si>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</si>
  <si>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</si>
  <si>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</si>
  <si>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</si>
  <si>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</si>
  <si>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</si>
  <si>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</si>
  <si>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</si>
  <si>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</si>
  <si>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</si>
  <si>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</si>
  <si>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</si>
  <si>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</si>
  <si>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</si>
  <si>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</si>
  <si>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</si>
  <si>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</si>
  <si>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</si>
  <si>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</si>
  <si>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</si>
  <si>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</si>
  <si>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</si>
  <si>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</si>
  <si>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</si>
  <si>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</si>
  <si>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</si>
  <si>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</si>
  <si>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</si>
  <si>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</si>
  <si>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</si>
  <si>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</si>
  <si>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</si>
  <si>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</si>
  <si>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</si>
  <si>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</si>
  <si>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</si>
  <si>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</si>
  <si>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</si>
  <si>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</si>
  <si>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</si>
  <si>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</si>
  <si>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</si>
  <si>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</si>
  <si>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</si>
  <si>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</si>
  <si>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</si>
  <si>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</si>
  <si>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</si>
  <si>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</si>
  <si>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</si>
  <si>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</si>
  <si>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</si>
  <si>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</si>
  <si>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</si>
  <si>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</si>
  <si>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</si>
  <si>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</si>
  <si>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</si>
  <si>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</si>
  <si>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</si>
  <si>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</si>
  <si>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</si>
  <si>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</si>
  <si>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</si>
  <si>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</si>
  <si>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</si>
  <si>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</si>
  <si>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</si>
  <si>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</si>
  <si>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</si>
  <si>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</si>
  <si>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</si>
  <si>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</si>
  <si>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</si>
  <si>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</si>
  <si>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</si>
  <si>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</si>
  <si>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</si>
  <si>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</si>
  <si>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</si>
  <si>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</si>
  <si>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</si>
  <si>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</si>
  <si>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</si>
  <si>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</si>
  <si>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</si>
  <si>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</si>
  <si>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</si>
  <si>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</si>
  <si>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</si>
  <si>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</si>
  <si>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</si>
  <si>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</si>
  <si>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</si>
  <si>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</si>
  <si>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</si>
  <si>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</si>
  <si>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</si>
  <si>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</si>
  <si>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</si>
  <si>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</si>
  <si>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</si>
  <si>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</si>
  <si>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</si>
  <si>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</si>
  <si>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</si>
  <si>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</si>
  <si>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</si>
  <si>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</si>
  <si>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</si>
  <si>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</si>
  <si>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</si>
  <si>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</si>
  <si>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</si>
  <si>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</si>
  <si>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</si>
  <si>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</si>
  <si>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</si>
  <si>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</si>
  <si>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</si>
  <si>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</si>
  <si>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</si>
  <si>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</si>
  <si>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</si>
  <si>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</si>
  <si>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</si>
  <si>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</si>
  <si>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</si>
  <si>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</si>
  <si>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</si>
  <si>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</si>
  <si>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</si>
  <si>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</si>
  <si>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</si>
  <si>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</si>
  <si>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</si>
  <si>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</si>
  <si>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</si>
  <si>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</si>
  <si>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</si>
  <si>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</si>
  <si>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</si>
  <si>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</si>
  <si>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</si>
  <si>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</si>
  <si>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</si>
  <si>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</si>
  <si>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</si>
  <si>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</si>
  <si>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</si>
  <si>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</si>
  <si>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</si>
  <si>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</si>
  <si>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</si>
  <si>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</si>
  <si>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</si>
  <si>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</si>
  <si>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</si>
  <si>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</si>
  <si>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</si>
  <si>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</si>
  <si>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</si>
  <si>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</si>
  <si>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</si>
  <si>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</si>
  <si>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</si>
  <si>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</si>
  <si>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</si>
  <si>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</si>
  <si>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</si>
  <si>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</si>
  <si>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</si>
  <si>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</si>
  <si>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</si>
  <si>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</si>
  <si>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</si>
  <si>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</si>
  <si>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</si>
  <si>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</si>
  <si>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</si>
  <si>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</si>
  <si>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</si>
  <si>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</si>
  <si>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</si>
  <si>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</si>
  <si>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</si>
  <si>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</si>
  <si>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</si>
  <si>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</si>
  <si>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</si>
  <si>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</si>
  <si>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</si>
  <si>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</si>
  <si>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</si>
  <si>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</si>
  <si>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</si>
  <si>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</si>
  <si>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</si>
  <si>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</si>
  <si>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</si>
  <si>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</si>
  <si>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</si>
  <si>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</si>
  <si>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</si>
  <si>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</si>
  <si>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</si>
  <si>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</si>
  <si>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</si>
  <si>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</si>
  <si>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</si>
  <si>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</si>
  <si>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</si>
  <si>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</si>
  <si>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</si>
  <si>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</si>
  <si>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</si>
  <si>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</si>
  <si>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</si>
  <si>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</si>
  <si>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</si>
  <si>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</si>
  <si>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</si>
  <si>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</si>
  <si>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</si>
  <si>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</si>
  <si>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</si>
  <si>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</si>
  <si>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</si>
  <si>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</si>
  <si>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</si>
  <si>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</si>
  <si>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</si>
  <si>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</si>
  <si>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</si>
  <si>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</si>
  <si>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</si>
  <si>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</si>
  <si>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</si>
  <si>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</si>
  <si>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</si>
  <si>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</si>
  <si>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</si>
  <si>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</si>
  <si>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</si>
  <si>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</si>
  <si>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</si>
  <si>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</si>
  <si>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</si>
  <si>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</si>
  <si>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</si>
  <si>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</si>
  <si>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</si>
  <si>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</si>
  <si>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</si>
  <si>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</si>
  <si>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</si>
  <si>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</si>
  <si>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</si>
  <si>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</si>
  <si>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</si>
  <si>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</si>
  <si>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</si>
  <si>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</si>
  <si>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</si>
  <si>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</si>
  <si>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</si>
  <si>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</si>
  <si>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</si>
  <si>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</si>
  <si>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</si>
  <si>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</si>
  <si>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</si>
  <si>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</si>
  <si>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</si>
  <si>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</si>
  <si>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</si>
  <si>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</si>
  <si>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</si>
  <si>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</si>
  <si>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</si>
  <si>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</si>
  <si>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</si>
  <si>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</si>
  <si>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</si>
  <si>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</si>
  <si>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</si>
  <si>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</si>
  <si>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</si>
  <si>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</si>
  <si>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</si>
  <si>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</si>
  <si>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</si>
  <si>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</si>
  <si>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</si>
  <si>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</si>
  <si>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</si>
  <si>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</si>
  <si>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</si>
  <si>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</si>
  <si>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</si>
  <si>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</si>
  <si>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</si>
  <si>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</si>
  <si>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</si>
  <si>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</si>
  <si>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</si>
  <si>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</si>
  <si>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</si>
  <si>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</si>
  <si>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</si>
  <si>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</si>
  <si>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</si>
  <si>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</si>
  <si>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</si>
  <si>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</si>
  <si>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</si>
  <si>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</si>
  <si>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</si>
  <si>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</si>
  <si>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</si>
  <si>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</si>
  <si>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</si>
  <si>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</si>
  <si>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</si>
  <si>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</si>
  <si>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</si>
  <si>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</si>
  <si>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</si>
  <si>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</si>
  <si>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</si>
  <si>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</si>
  <si>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</si>
  <si>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</si>
  <si>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</si>
  <si>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</si>
  <si>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</si>
  <si>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</si>
  <si>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</si>
  <si>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</si>
  <si>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</si>
  <si>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</si>
  <si>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</si>
  <si>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</si>
  <si>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</si>
  <si>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</si>
  <si>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</si>
  <si>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</si>
  <si>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</si>
  <si>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</si>
  <si>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</si>
  <si>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</si>
  <si>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</si>
  <si>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</si>
  <si>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</si>
  <si>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</si>
  <si>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</si>
  <si>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</si>
  <si>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</si>
  <si>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</si>
  <si>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</si>
  <si>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</si>
  <si>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</si>
  <si>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</si>
  <si>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</si>
  <si>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</si>
  <si>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</si>
  <si>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</si>
  <si>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</si>
  <si>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</si>
  <si>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</si>
  <si>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</si>
  <si>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</si>
  <si>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</si>
  <si>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</si>
  <si>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</si>
  <si>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</si>
  <si>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</si>
  <si>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</si>
  <si>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</si>
  <si>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</si>
  <si>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</si>
  <si>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</si>
  <si>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</si>
  <si>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</si>
  <si>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</si>
  <si>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</si>
  <si>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</si>
  <si>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</si>
  <si>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</si>
  <si>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</si>
  <si>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</si>
  <si>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</si>
  <si>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</si>
  <si>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</si>
  <si>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</si>
  <si>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</si>
  <si>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</si>
  <si>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</si>
  <si>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</si>
  <si>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</si>
  <si>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</si>
  <si>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</si>
  <si>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</si>
  <si>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</si>
  <si>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</si>
  <si>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</si>
  <si>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</si>
  <si>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</si>
  <si>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</si>
  <si>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</si>
  <si>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</si>
  <si>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</si>
  <si>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</si>
  <si>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</si>
  <si>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</si>
  <si>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</si>
  <si>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</si>
  <si>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</si>
  <si>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</si>
  <si>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</si>
  <si>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</si>
  <si>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</si>
  <si>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</si>
  <si>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</si>
  <si>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</si>
  <si>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</si>
  <si>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</si>
  <si>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</si>
  <si>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</si>
  <si>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</si>
  <si>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</si>
  <si>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</si>
  <si>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</si>
  <si>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</si>
  <si>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</si>
  <si>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</si>
  <si>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</si>
  <si>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</si>
  <si>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</si>
  <si>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</si>
  <si>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</si>
  <si>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</si>
  <si>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</si>
  <si>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</si>
  <si>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</si>
  <si>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</si>
  <si>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</si>
  <si>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</si>
  <si>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</si>
  <si>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</si>
  <si>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</si>
  <si>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</si>
  <si>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</si>
  <si>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</si>
  <si>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</si>
  <si>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</si>
  <si>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</si>
  <si>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</si>
  <si>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</si>
  <si>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</si>
  <si>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</si>
  <si>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</si>
  <si>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</si>
  <si>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</si>
  <si>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</si>
  <si>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</si>
  <si>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</si>
  <si>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</si>
  <si>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</si>
  <si>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</si>
  <si>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</si>
  <si>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</si>
  <si>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</si>
  <si>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</si>
  <si>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</si>
  <si>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</si>
  <si>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</si>
  <si>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</si>
  <si>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</si>
  <si>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</si>
  <si>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</si>
  <si>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</si>
  <si>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</si>
  <si>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</si>
  <si>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</si>
  <si>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</si>
  <si>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</si>
  <si>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</si>
  <si>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</si>
  <si>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</si>
  <si>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</si>
  <si>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</si>
  <si>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</si>
  <si>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</si>
  <si>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</si>
  <si>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</si>
  <si>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</si>
  <si>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</si>
  <si>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</si>
  <si>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</si>
  <si>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</si>
  <si>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</si>
  <si>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</si>
  <si>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</si>
  <si>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</si>
  <si>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</si>
  <si>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</si>
  <si>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</si>
  <si>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</si>
  <si>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</si>
  <si>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</si>
  <si>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</si>
  <si>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</si>
  <si>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</si>
  <si>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</si>
  <si>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</si>
  <si>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</si>
  <si>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</si>
  <si>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</si>
  <si>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</si>
  <si>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</si>
  <si>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</si>
  <si>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</si>
  <si>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</si>
  <si>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</si>
  <si>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</si>
  <si>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</si>
  <si>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</si>
  <si>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</si>
  <si>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</si>
  <si>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</si>
  <si>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</si>
  <si>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</si>
  <si>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</si>
  <si>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</si>
  <si>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</si>
  <si>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</si>
  <si>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</si>
  <si>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</si>
  <si>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</si>
  <si>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</si>
  <si>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</si>
  <si>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</si>
  <si>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</si>
  <si>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</si>
  <si>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</si>
  <si>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</si>
  <si>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</si>
  <si>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</si>
  <si>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</si>
  <si>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</si>
  <si>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</si>
  <si>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</si>
  <si>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</si>
  <si>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</si>
  <si>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</si>
  <si>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</si>
  <si>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</si>
  <si>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</si>
  <si>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</si>
  <si>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</si>
  <si>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</si>
  <si>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</si>
  <si>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</si>
  <si>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</si>
  <si>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</si>
  <si>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</si>
  <si>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</si>
  <si>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</si>
  <si>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</si>
  <si>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</si>
  <si>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</si>
  <si>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</si>
  <si>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</si>
  <si>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</si>
  <si>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</si>
  <si>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</si>
  <si>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</si>
  <si>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</si>
  <si>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</si>
  <si>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</si>
  <si>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</si>
  <si>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</si>
  <si>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</si>
  <si>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</si>
  <si>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</si>
  <si>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</si>
  <si>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</si>
  <si>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</si>
  <si>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</si>
  <si>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</si>
  <si>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</si>
  <si>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</si>
  <si>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</si>
  <si>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</si>
  <si>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</si>
  <si>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</si>
  <si>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</si>
  <si>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</si>
  <si>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</si>
  <si>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</si>
  <si>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</si>
  <si>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</si>
  <si>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</si>
  <si>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</si>
  <si>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</si>
  <si>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</si>
  <si>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</si>
  <si>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</si>
  <si>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</si>
  <si>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</si>
  <si>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</si>
  <si>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</si>
  <si>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</si>
  <si>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</si>
  <si>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</si>
  <si>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</si>
  <si>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</si>
  <si>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</si>
  <si>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</si>
  <si>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</si>
  <si>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</si>
  <si>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</si>
  <si>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</si>
  <si>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</si>
  <si>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</si>
  <si>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</si>
  <si>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</si>
  <si>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</si>
  <si>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</si>
  <si>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</si>
  <si>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</si>
  <si>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</si>
  <si>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</si>
  <si>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</si>
  <si>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</si>
  <si>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</si>
  <si>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</si>
  <si>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</si>
  <si>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</si>
  <si>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</si>
  <si>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</si>
  <si>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</si>
  <si>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</si>
  <si>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</si>
  <si>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</si>
  <si>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</si>
  <si>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</si>
  <si>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</si>
  <si>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</si>
  <si>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</si>
  <si>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</si>
  <si>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</si>
  <si>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</si>
  <si>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</si>
  <si>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</si>
  <si>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</si>
  <si>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</si>
  <si>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</si>
  <si>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</si>
  <si>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</si>
  <si>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</si>
  <si>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</si>
  <si>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</si>
  <si>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</si>
  <si>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</si>
  <si>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</si>
  <si>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</si>
  <si>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</si>
  <si>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</si>
  <si>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</si>
  <si>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</si>
  <si>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</si>
  <si>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</si>
  <si>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</si>
  <si>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</si>
  <si>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</si>
  <si>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</si>
  <si>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</si>
  <si>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</si>
  <si>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</si>
  <si>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</si>
  <si>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</si>
  <si>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</si>
  <si>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</si>
  <si>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</si>
  <si>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</si>
  <si>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</si>
  <si>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</si>
  <si>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</si>
  <si>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</si>
  <si>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</si>
  <si>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</si>
  <si>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</si>
  <si>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</si>
  <si>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</si>
  <si>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</si>
  <si>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</si>
  <si>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</si>
  <si>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</si>
  <si>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</si>
  <si>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</si>
  <si>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</si>
  <si>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</si>
  <si>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</si>
  <si>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</si>
  <si>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</si>
  <si>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</si>
  <si>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</si>
  <si>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</si>
  <si>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</si>
  <si>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</si>
  <si>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</si>
  <si>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</si>
  <si>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</si>
  <si>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</si>
  <si>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</si>
  <si>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</si>
  <si>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</si>
  <si>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</si>
  <si>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</si>
  <si>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</si>
  <si>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</si>
  <si>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</si>
  <si>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</si>
  <si>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</si>
  <si>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</si>
  <si>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</si>
  <si>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</si>
  <si>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</si>
  <si>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</si>
  <si>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</si>
  <si>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</si>
  <si>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</si>
  <si>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</si>
  <si>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</si>
  <si>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</si>
  <si>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</si>
  <si>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</si>
  <si>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</si>
  <si>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</si>
  <si>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</si>
  <si>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</si>
  <si>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</si>
  <si>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</si>
  <si>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</si>
  <si>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</si>
  <si>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</si>
  <si>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</si>
  <si>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</si>
  <si>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</si>
  <si>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</si>
  <si>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</si>
  <si>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</si>
  <si>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</si>
  <si>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</si>
  <si>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</si>
  <si>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</si>
  <si>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</si>
  <si>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</si>
  <si>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</si>
  <si>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</si>
  <si>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</si>
  <si>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</si>
  <si>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</si>
  <si>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</si>
  <si>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</si>
  <si>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</si>
  <si>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</si>
  <si>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</si>
  <si>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</si>
  <si>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</si>
  <si>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</si>
  <si>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</si>
  <si>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</si>
  <si>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</si>
  <si>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</si>
  <si>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</si>
  <si>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</si>
  <si>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</si>
  <si>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</si>
  <si>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</si>
  <si>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</si>
  <si>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</si>
  <si>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</si>
  <si>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</si>
  <si>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</si>
  <si>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</si>
  <si>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</si>
  <si>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</si>
  <si>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</si>
  <si>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</si>
  <si>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</si>
  <si>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</si>
  <si>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</si>
  <si>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</si>
  <si>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</si>
  <si>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</si>
  <si>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</si>
  <si>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</si>
  <si>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</si>
  <si>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</si>
  <si>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</si>
  <si>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</si>
  <si>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</si>
  <si>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</si>
  <si>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</si>
  <si>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</si>
  <si>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</si>
  <si>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</si>
  <si>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</si>
  <si>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</si>
  <si>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</si>
  <si>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</si>
  <si>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</si>
  <si>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</si>
  <si>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</si>
  <si>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</si>
  <si>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</si>
  <si>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</si>
  <si>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</si>
  <si>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</si>
  <si>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</si>
  <si>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</si>
  <si>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</si>
  <si>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</si>
  <si>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</si>
  <si>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</si>
  <si>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</si>
  <si>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</si>
  <si>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</si>
  <si>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</si>
  <si>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</si>
  <si>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</si>
  <si>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</si>
  <si>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</si>
  <si>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</si>
  <si>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</si>
  <si>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</si>
  <si>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</si>
  <si>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</si>
  <si>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</si>
  <si>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</si>
  <si>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</si>
  <si>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</si>
  <si>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</si>
  <si>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</si>
  <si>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</si>
  <si>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</si>
  <si>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</si>
  <si>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</si>
  <si>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</si>
  <si>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</si>
  <si>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</si>
  <si>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</si>
  <si>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</si>
  <si>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</si>
  <si>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</si>
  <si>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</si>
  <si>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</si>
  <si>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</si>
  <si>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</si>
  <si>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</si>
  <si>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</si>
  <si>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</si>
  <si>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</si>
  <si>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</si>
  <si>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</si>
  <si>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</si>
  <si>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</si>
  <si>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</si>
  <si>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</si>
  <si>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</si>
  <si>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</si>
  <si>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</si>
  <si>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</si>
  <si>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</si>
  <si>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</si>
  <si>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</si>
  <si>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</si>
  <si>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</si>
  <si>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</si>
  <si>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</si>
  <si>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</si>
  <si>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</si>
  <si>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</si>
  <si>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</si>
  <si>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</si>
  <si>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</si>
  <si>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</si>
  <si>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</si>
  <si>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</si>
  <si>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</si>
  <si>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</si>
  <si>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</si>
  <si>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</si>
  <si>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</si>
  <si>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</si>
  <si>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</si>
  <si>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</si>
  <si>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</si>
  <si>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</si>
  <si>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</si>
  <si>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</si>
  <si>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</si>
  <si>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</si>
  <si>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</si>
  <si>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</si>
  <si>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</si>
  <si>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</si>
  <si>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</si>
  <si>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</si>
  <si>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</si>
  <si>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</si>
  <si>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</si>
  <si>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</si>
  <si>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</si>
  <si>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</si>
  <si>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</si>
  <si>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</si>
  <si>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</si>
  <si>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</si>
  <si>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</si>
  <si>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</si>
  <si>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</si>
  <si>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</si>
  <si>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</si>
  <si>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</si>
  <si>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</si>
  <si>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</si>
  <si>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</si>
  <si>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</si>
  <si>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</si>
  <si>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</si>
  <si>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</si>
  <si>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</si>
  <si>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</si>
  <si>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</si>
  <si>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</si>
  <si>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</si>
  <si>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</si>
  <si>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</si>
  <si>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</si>
  <si>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</si>
  <si>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</si>
  <si>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</si>
  <si>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</si>
  <si>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</si>
  <si>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</si>
  <si>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</si>
  <si>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</si>
  <si>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</si>
  <si>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</si>
  <si>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</si>
  <si>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</si>
  <si>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</si>
  <si>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</si>
  <si>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</si>
  <si>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</si>
  <si>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</si>
  <si>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</si>
  <si>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</si>
  <si>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</si>
  <si>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</si>
  <si>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</si>
  <si>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</si>
  <si>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</si>
  <si>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</si>
  <si>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</si>
  <si>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</si>
  <si>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</si>
  <si>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</si>
  <si>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</si>
  <si>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</si>
  <si>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</si>
  <si>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</si>
  <si>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</si>
  <si>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</si>
  <si>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</si>
  <si>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</si>
  <si>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</si>
  <si>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</si>
  <si>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</si>
  <si>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</si>
  <si>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</si>
  <si>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</si>
  <si>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</si>
  <si>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</si>
  <si>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</si>
  <si>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</si>
  <si>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</si>
  <si>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</si>
  <si>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</si>
  <si>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</si>
  <si>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</si>
  <si>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</si>
  <si>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</si>
  <si>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</si>
  <si>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</si>
  <si>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</si>
  <si>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</si>
  <si>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</si>
  <si>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</si>
  <si>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</si>
  <si>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</si>
  <si>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</si>
  <si>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</si>
  <si>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</si>
  <si>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</si>
  <si>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</si>
  <si>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</si>
  <si>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</si>
  <si>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</si>
  <si>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</si>
  <si>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</si>
  <si>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</si>
  <si>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</si>
  <si>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</si>
  <si>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</si>
  <si>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</si>
  <si>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</si>
  <si>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</si>
  <si>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</si>
  <si>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</si>
  <si>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</si>
  <si>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</si>
  <si>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</si>
  <si>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</si>
  <si>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</si>
  <si>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</si>
  <si>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</si>
  <si>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</si>
  <si>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</si>
  <si>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</si>
  <si>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</si>
  <si>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</si>
  <si>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</si>
  <si>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</si>
  <si>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</si>
  <si>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</si>
  <si>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</si>
  <si>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</si>
  <si>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</si>
  <si>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</si>
  <si>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</si>
  <si>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</si>
  <si>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</si>
  <si>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</si>
  <si>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</si>
  <si>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</si>
  <si>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</si>
  <si>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</si>
  <si>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</si>
  <si>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</si>
  <si>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</si>
  <si>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</si>
  <si>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</si>
  <si>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</si>
  <si>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</si>
  <si>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</si>
  <si>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</si>
  <si>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</si>
  <si>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</si>
  <si>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</si>
  <si>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</si>
  <si>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</si>
  <si>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</si>
  <si>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</si>
  <si>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</si>
  <si>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</si>
  <si>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</si>
  <si>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</si>
  <si>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</si>
  <si>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</si>
  <si>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</si>
  <si>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</si>
  <si>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</si>
  <si>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</si>
  <si>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</si>
  <si>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</si>
  <si>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</si>
  <si>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</si>
  <si>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</si>
  <si>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</si>
  <si>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</si>
  <si>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</si>
  <si>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</si>
  <si>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</si>
  <si>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</si>
  <si>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</si>
  <si>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</si>
  <si>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</si>
  <si>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</si>
  <si>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</si>
  <si>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</si>
  <si>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</si>
  <si>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</si>
  <si>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</si>
  <si>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</si>
  <si>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</si>
  <si>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</si>
  <si>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</si>
  <si>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</si>
  <si>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</si>
  <si>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</si>
  <si>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</si>
  <si>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</si>
  <si>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</si>
  <si>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</si>
  <si>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</si>
  <si>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</si>
  <si>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</si>
  <si>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</si>
  <si>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</si>
  <si>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</si>
  <si>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</si>
  <si>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</si>
  <si>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</si>
  <si>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</si>
  <si>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</si>
  <si>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</si>
  <si>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</si>
  <si>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</si>
  <si>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</si>
  <si>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</si>
  <si>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</si>
  <si>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</si>
  <si>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</si>
  <si>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</si>
  <si>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</si>
  <si>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</si>
  <si>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</si>
  <si>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</si>
  <si>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</si>
  <si>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</si>
  <si>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</si>
  <si>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</si>
  <si>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</si>
  <si>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</si>
  <si>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</si>
  <si>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</si>
  <si>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</si>
  <si>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</si>
  <si>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</si>
  <si>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</si>
  <si>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</si>
  <si>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</si>
  <si>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</si>
  <si>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</si>
  <si>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</si>
  <si>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</si>
  <si>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</si>
  <si>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</si>
  <si>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</si>
  <si>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</si>
  <si>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</si>
  <si>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</si>
  <si>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</si>
  <si>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</si>
  <si>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</si>
  <si>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</si>
  <si>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</si>
  <si>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</si>
  <si>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</si>
  <si>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</si>
  <si>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</si>
  <si>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</si>
  <si>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</si>
  <si>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</si>
  <si>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</si>
  <si>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</si>
  <si>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</si>
  <si>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</si>
  <si>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</si>
  <si>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</si>
  <si>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</si>
  <si>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</si>
  <si>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</si>
  <si>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</si>
  <si>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</si>
  <si>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</si>
  <si>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</si>
  <si>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</si>
  <si>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</si>
  <si>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</si>
  <si>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</si>
  <si>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</si>
  <si>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</si>
  <si>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</si>
  <si>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</si>
  <si>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</si>
  <si>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</si>
  <si>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</si>
  <si>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</si>
  <si>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</si>
  <si>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</si>
  <si>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</si>
  <si>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</si>
  <si>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</si>
  <si>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</si>
  <si>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</si>
  <si>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</si>
  <si>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</si>
  <si>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</si>
  <si>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</si>
  <si>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</si>
  <si>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</si>
  <si>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</si>
  <si>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</si>
  <si>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</si>
  <si>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</si>
  <si>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</si>
  <si>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</si>
  <si>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</si>
  <si>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</si>
  <si>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</si>
  <si>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</si>
  <si>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</si>
  <si>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</si>
  <si>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</si>
  <si>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</si>
  <si>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</si>
  <si>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</si>
  <si>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</si>
  <si>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</si>
  <si>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</si>
  <si>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</si>
  <si>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</si>
  <si>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</si>
  <si>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</si>
  <si>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</si>
  <si>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</si>
  <si>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</si>
  <si>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</si>
  <si>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</si>
  <si>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</si>
  <si>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</si>
  <si>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</si>
  <si>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</si>
  <si>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</si>
  <si>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</si>
  <si>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</si>
  <si>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</si>
  <si>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</si>
  <si>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</si>
  <si>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</si>
  <si>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</si>
  <si>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</si>
  <si>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</si>
  <si>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</si>
  <si>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</si>
  <si>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</si>
  <si>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</si>
  <si>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</si>
  <si>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</si>
  <si>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</si>
  <si>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</si>
  <si>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</si>
  <si>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</si>
  <si>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</si>
  <si>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</si>
  <si>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</si>
  <si>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</si>
  <si>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</si>
  <si>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</si>
  <si>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</si>
  <si>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</si>
  <si>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</si>
  <si>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</si>
  <si>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</si>
  <si>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</si>
  <si>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</si>
  <si>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</si>
  <si>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</si>
  <si>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</si>
  <si>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</si>
  <si>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</si>
  <si>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</si>
  <si>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</si>
  <si>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</si>
  <si>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</si>
  <si>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</si>
  <si>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</si>
  <si>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</si>
  <si>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</si>
  <si>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</si>
  <si>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</si>
  <si>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</si>
  <si>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</si>
  <si>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</si>
  <si>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</si>
  <si>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</si>
  <si>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</si>
  <si>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</si>
  <si>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</si>
  <si>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</si>
  <si>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</si>
  <si>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</si>
  <si>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</si>
  <si>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</si>
  <si>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</si>
  <si>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</si>
  <si>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</si>
  <si>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</si>
  <si>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</si>
  <si>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</si>
  <si>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</si>
  <si>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</si>
  <si>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</si>
  <si>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</si>
  <si>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</si>
  <si>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</si>
  <si>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</si>
  <si>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</si>
  <si>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</si>
  <si>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</si>
  <si>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</si>
  <si>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</si>
  <si>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</si>
  <si>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</si>
  <si>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</si>
  <si>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</si>
  <si>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</si>
  <si>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</si>
  <si>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</si>
  <si>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</si>
  <si>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</si>
  <si>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</si>
  <si>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</si>
  <si>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</si>
  <si>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</si>
  <si>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</si>
  <si>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</si>
  <si>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</si>
  <si>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</si>
  <si>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</si>
  <si>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</si>
  <si>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</si>
  <si>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</si>
  <si>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</si>
  <si>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</si>
  <si>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</si>
  <si>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</si>
  <si>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</si>
  <si>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</si>
  <si>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</si>
  <si>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</si>
  <si>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</si>
  <si>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</si>
  <si>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</si>
  <si>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</si>
  <si>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</si>
  <si>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</si>
  <si>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</si>
  <si>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</si>
  <si>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</si>
  <si>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</si>
  <si>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</si>
  <si>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</si>
  <si>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</si>
  <si>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</si>
  <si>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</si>
  <si>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</si>
  <si>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</si>
  <si>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</si>
  <si>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</si>
  <si>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</si>
  <si>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</si>
  <si>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</si>
  <si>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</si>
  <si>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</si>
  <si>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</si>
  <si>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</si>
  <si>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</si>
  <si>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</si>
  <si>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</si>
  <si>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</si>
  <si>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</si>
  <si>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</si>
  <si>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</si>
  <si>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</si>
  <si>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</si>
  <si>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</si>
  <si>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</si>
  <si>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</si>
  <si>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</si>
  <si>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</si>
  <si>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</si>
  <si>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</si>
  <si>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</si>
  <si>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</si>
  <si>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</si>
  <si>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</si>
  <si>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</si>
  <si>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</si>
  <si>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</si>
  <si>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</si>
  <si>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</si>
  <si>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</si>
  <si>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</si>
  <si>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</si>
  <si>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</si>
  <si>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</si>
  <si>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</si>
  <si>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</si>
  <si>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</si>
  <si>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</si>
  <si>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</si>
  <si>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</si>
  <si>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</si>
  <si>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</si>
  <si>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</si>
  <si>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</si>
  <si>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</si>
  <si>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</si>
  <si>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</si>
  <si>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</si>
  <si>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</si>
  <si>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</si>
  <si>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</si>
  <si>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</si>
  <si>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</si>
  <si>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</si>
  <si>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</si>
  <si>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</si>
  <si>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</si>
  <si>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</si>
  <si>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</si>
  <si>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</si>
  <si>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</si>
  <si>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</si>
  <si>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</si>
  <si>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</si>
  <si>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</si>
  <si>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</si>
  <si>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</si>
  <si>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</si>
  <si>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</si>
  <si>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</si>
  <si>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</si>
  <si>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</si>
  <si>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</si>
  <si>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</si>
  <si>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</si>
  <si>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</si>
  <si>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</si>
  <si>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</si>
  <si>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</si>
  <si>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</si>
  <si>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</si>
  <si>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</si>
  <si>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</si>
  <si>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</si>
  <si>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</si>
  <si>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</si>
  <si>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</si>
  <si>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</si>
  <si>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</si>
  <si>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</si>
  <si>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</si>
  <si>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</si>
  <si>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</si>
  <si>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</si>
  <si>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</si>
  <si>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</si>
  <si>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</si>
  <si>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</si>
  <si>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</si>
  <si>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</si>
  <si>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</si>
  <si>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</si>
  <si>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</si>
  <si>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</si>
  <si>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</si>
  <si>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</si>
  <si>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</si>
  <si>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</si>
  <si>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</si>
  <si>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</si>
  <si>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</si>
  <si>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</si>
  <si>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</si>
  <si>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</si>
  <si>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</si>
  <si>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</si>
  <si>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</si>
  <si>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</si>
  <si>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</si>
  <si>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</si>
  <si>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</si>
  <si>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</si>
  <si>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</si>
  <si>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</si>
  <si>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</si>
  <si>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</si>
  <si>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</si>
  <si>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</si>
  <si>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</si>
  <si>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</si>
  <si>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</si>
  <si>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</si>
  <si>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</si>
  <si>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</si>
  <si>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</si>
  <si>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</si>
  <si>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</si>
  <si>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</si>
  <si>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</si>
  <si>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</si>
  <si>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</si>
  <si>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</si>
  <si>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</si>
  <si>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</si>
  <si>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</si>
  <si>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</si>
  <si>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</si>
  <si>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</si>
  <si>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</si>
  <si>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</si>
  <si>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</si>
  <si>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</si>
  <si>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</si>
  <si>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</si>
  <si>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</si>
  <si>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</si>
  <si>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</si>
  <si>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</si>
  <si>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</si>
  <si>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</si>
  <si>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</si>
  <si>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</si>
  <si>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</si>
  <si>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</si>
  <si>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</si>
  <si>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</si>
  <si>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</si>
  <si>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</si>
  <si>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</si>
  <si>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</si>
  <si>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</si>
  <si>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</si>
  <si>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</si>
  <si>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</si>
  <si>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</si>
  <si>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</si>
  <si>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</si>
  <si>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</si>
  <si>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</si>
  <si>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</si>
  <si>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</si>
  <si>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</si>
  <si>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</si>
  <si>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</si>
  <si>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</si>
  <si>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</si>
  <si>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</si>
  <si>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</si>
  <si>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</si>
  <si>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</si>
  <si>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</si>
  <si>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</si>
  <si>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</si>
  <si>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</si>
  <si>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</si>
  <si>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</si>
  <si>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</si>
  <si>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</si>
  <si>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</si>
  <si>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</si>
  <si>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</si>
  <si>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</si>
  <si>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</si>
  <si>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</si>
  <si>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</si>
  <si>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</si>
  <si>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</si>
  <si>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</si>
  <si>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</si>
  <si>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</si>
  <si>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</si>
  <si>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</si>
  <si>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</si>
  <si>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</si>
  <si>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</si>
  <si>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</si>
  <si>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</si>
  <si>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</si>
  <si>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</si>
  <si>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</si>
  <si>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</si>
  <si>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</si>
  <si>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</si>
  <si>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</si>
  <si>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</si>
  <si>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</si>
  <si>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</si>
  <si>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</si>
  <si>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</si>
  <si>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</si>
  <si>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</si>
  <si>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</si>
  <si>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</si>
  <si>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</si>
  <si>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</si>
  <si>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</si>
  <si>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</si>
  <si>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</si>
  <si>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</si>
  <si>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</si>
  <si>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</si>
  <si>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</si>
  <si>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</si>
  <si>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</si>
  <si>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</si>
  <si>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</si>
  <si>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</si>
  <si>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</si>
  <si>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</si>
  <si>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</si>
  <si>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</si>
  <si>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</si>
  <si>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</si>
  <si>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</si>
  <si>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</si>
  <si>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</si>
  <si>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</si>
  <si>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</si>
  <si>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</si>
  <si>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</si>
  <si>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</si>
  <si>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</si>
  <si>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</si>
  <si>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</si>
  <si>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</si>
  <si>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</si>
  <si>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</si>
  <si>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</si>
  <si>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</si>
  <si>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</si>
  <si>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</si>
  <si>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</si>
  <si>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</si>
  <si>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</si>
  <si>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</si>
  <si>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</si>
  <si>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</si>
  <si>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</si>
  <si>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</si>
  <si>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</si>
  <si>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</si>
  <si>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</si>
  <si>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</si>
  <si>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</si>
  <si>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</si>
  <si>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</si>
  <si>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</si>
  <si>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</si>
  <si>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</si>
  <si>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</si>
  <si>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</si>
  <si>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</si>
  <si>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</si>
  <si>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</si>
  <si>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</si>
  <si>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</si>
  <si>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</si>
  <si>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</si>
  <si>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</si>
  <si>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</si>
  <si>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</si>
  <si>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</si>
  <si>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</si>
  <si>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</si>
  <si>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</si>
  <si>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</si>
  <si>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</si>
  <si>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</si>
  <si>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</si>
  <si>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</si>
  <si>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</si>
  <si>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</si>
  <si>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</si>
  <si>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</si>
  <si>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</si>
  <si>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</si>
  <si>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</si>
  <si>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</si>
  <si>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</si>
  <si>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</si>
  <si>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</si>
  <si>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</si>
  <si>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</si>
  <si>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</si>
  <si>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</si>
  <si>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</si>
  <si>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</si>
  <si>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</si>
  <si>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</si>
  <si>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</si>
  <si>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</si>
  <si>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</si>
  <si>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</si>
  <si>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</si>
  <si>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</si>
  <si>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</si>
  <si>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</si>
  <si>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</si>
  <si>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</si>
  <si>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</si>
  <si>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</si>
  <si>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</si>
  <si>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</si>
  <si>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</si>
  <si>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</si>
  <si>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</si>
  <si>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</si>
  <si>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</si>
  <si>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</si>
  <si>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</si>
  <si>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</si>
  <si>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</si>
  <si>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</si>
  <si>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</si>
  <si>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</si>
  <si>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</si>
  <si>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</si>
  <si>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</si>
  <si>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</si>
  <si>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</si>
  <si>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</si>
  <si>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</si>
  <si>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</si>
  <si>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</si>
  <si>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</si>
  <si>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</si>
  <si>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</si>
  <si>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</si>
  <si>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</si>
  <si>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</si>
  <si>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</si>
  <si>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</si>
  <si>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</si>
  <si>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</si>
  <si>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</si>
  <si>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</si>
  <si>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</si>
  <si>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</si>
  <si>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</si>
  <si>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</si>
  <si>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</si>
  <si>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</si>
  <si>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</si>
  <si>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</si>
  <si>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</si>
  <si>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</si>
  <si>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</si>
  <si>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</si>
  <si>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</si>
  <si>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</si>
  <si>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</si>
  <si>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</si>
  <si>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</si>
  <si>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</si>
  <si>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</si>
  <si>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</si>
  <si>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</si>
  <si>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</si>
  <si>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</si>
  <si>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</si>
  <si>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</si>
  <si>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</si>
  <si>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</si>
  <si>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</si>
  <si>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</si>
  <si>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</si>
  <si>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</si>
  <si>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</si>
  <si>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</si>
  <si>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</si>
  <si>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</si>
  <si>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</si>
  <si>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</si>
  <si>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</si>
  <si>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</si>
  <si>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</si>
  <si>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</si>
  <si>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</si>
  <si>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</si>
  <si>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</si>
  <si>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</si>
  <si>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</si>
  <si>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</si>
  <si>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</si>
  <si>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</si>
  <si>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</si>
  <si>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</si>
  <si>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</si>
  <si>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</si>
  <si>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</si>
  <si>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</si>
  <si>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</si>
  <si>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</si>
  <si>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</si>
  <si>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</si>
  <si>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</si>
  <si>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</si>
  <si>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</si>
  <si>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</si>
  <si>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</si>
  <si>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</si>
  <si>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</si>
  <si>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</si>
  <si>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</si>
  <si>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</si>
  <si>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</si>
  <si>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</si>
  <si>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</si>
  <si>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</si>
  <si>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</si>
  <si>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</si>
  <si>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</si>
  <si>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</si>
  <si>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</si>
  <si>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</si>
  <si>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</si>
  <si>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</si>
  <si>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</si>
  <si>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</si>
  <si>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</si>
  <si>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</si>
  <si>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</si>
  <si>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</si>
  <si>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</si>
  <si>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</si>
  <si>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</si>
  <si>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</si>
  <si>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</si>
  <si>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</si>
  <si>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</si>
  <si>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</si>
  <si>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</si>
  <si>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</si>
  <si>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</si>
  <si>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</si>
  <si>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</si>
  <si>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</si>
  <si>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</si>
  <si>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</si>
  <si>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</si>
  <si>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</si>
  <si>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</si>
  <si>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</si>
  <si>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</si>
  <si>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</si>
  <si>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</si>
  <si>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</si>
  <si>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</si>
  <si>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</si>
  <si>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</si>
  <si>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</si>
  <si>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</si>
  <si>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</si>
  <si>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</si>
  <si>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</si>
  <si>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</si>
  <si>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</si>
  <si>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</si>
  <si>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</si>
  <si>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</si>
  <si>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</si>
  <si>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</si>
  <si>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</si>
  <si>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</si>
  <si>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</si>
  <si>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</si>
  <si>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</si>
  <si>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</si>
  <si>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</si>
  <si>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</si>
  <si>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</si>
  <si>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</si>
  <si>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</si>
  <si>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</si>
  <si>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</si>
  <si>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</si>
  <si>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</si>
  <si>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</si>
  <si>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</si>
  <si>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</si>
  <si>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</si>
  <si>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</si>
  <si>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</si>
  <si>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</si>
  <si>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</si>
  <si>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</si>
  <si>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</si>
  <si>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</si>
  <si>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</si>
  <si>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</si>
  <si>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</si>
  <si>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</si>
  <si>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</si>
  <si>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</si>
  <si>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</si>
  <si>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</si>
  <si>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</si>
  <si>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</si>
  <si>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</si>
  <si>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</si>
  <si>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</si>
  <si>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</si>
  <si>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</si>
  <si>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</si>
  <si>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</si>
  <si>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</si>
  <si>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</si>
  <si>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</si>
  <si>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</si>
  <si>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</si>
  <si>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</si>
  <si>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</si>
  <si>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</si>
  <si>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</si>
  <si>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</si>
  <si>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</si>
  <si>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</si>
  <si>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</si>
  <si>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</si>
  <si>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</si>
  <si>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</si>
  <si>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</si>
  <si>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</si>
  <si>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</si>
  <si>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</si>
  <si>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</si>
  <si>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</si>
  <si>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</si>
  <si>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</si>
  <si>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</si>
  <si>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</si>
  <si>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</si>
  <si>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</si>
  <si>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</si>
  <si>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</si>
  <si>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</si>
  <si>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</si>
  <si>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</si>
  <si>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</si>
  <si>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</si>
  <si>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</si>
  <si>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</si>
  <si>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</si>
  <si>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</si>
  <si>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</si>
  <si>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</si>
  <si>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</si>
  <si>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</si>
  <si>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</si>
  <si>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</si>
  <si>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</si>
  <si>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</si>
  <si>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</si>
  <si>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</si>
  <si>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</si>
  <si>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</si>
  <si>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</si>
  <si>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</si>
  <si>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</si>
  <si>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</si>
  <si>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</si>
  <si>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</si>
  <si>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</si>
  <si>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</si>
  <si>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</si>
  <si>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</si>
  <si>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</si>
  <si>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</si>
  <si>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</si>
  <si>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</si>
  <si>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</si>
  <si>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</si>
  <si>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</si>
  <si>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</si>
  <si>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</si>
  <si>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</si>
  <si>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</si>
  <si>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</si>
  <si>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</si>
  <si>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</si>
  <si>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</si>
  <si>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</si>
  <si>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</si>
  <si>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</si>
  <si>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</si>
  <si>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</si>
  <si>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</si>
  <si>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</si>
  <si>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</si>
  <si>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</si>
  <si>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</si>
  <si>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</si>
  <si>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</si>
  <si>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</si>
  <si>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</si>
  <si>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</si>
  <si>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</si>
  <si>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</si>
  <si>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</si>
  <si>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</si>
  <si>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</si>
  <si>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</si>
  <si>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</si>
  <si>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</si>
  <si>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</si>
  <si>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</si>
  <si>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</si>
  <si>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</si>
  <si>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</si>
  <si>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</si>
  <si>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</si>
  <si>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</si>
  <si>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</si>
  <si>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</si>
  <si>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</si>
  <si>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</si>
  <si>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</si>
  <si>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</si>
  <si>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</si>
  <si>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</si>
  <si>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</si>
  <si>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</si>
  <si>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</si>
  <si>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</si>
  <si>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</si>
  <si>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</si>
  <si>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</si>
  <si>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</si>
  <si>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</si>
  <si>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</si>
  <si>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</si>
  <si>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</si>
  <si>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</si>
  <si>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</si>
  <si>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</si>
  <si>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</si>
  <si>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</si>
  <si>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</si>
  <si>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</si>
  <si>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</si>
  <si>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</si>
  <si>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</si>
  <si>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</si>
  <si>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</si>
  <si>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</si>
  <si>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</si>
  <si>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</si>
  <si>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</si>
  <si>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</si>
  <si>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</si>
  <si>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</si>
  <si>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</si>
  <si>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</si>
  <si>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</si>
  <si>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</si>
  <si>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</si>
  <si>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</si>
  <si>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</si>
  <si>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</si>
  <si>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</si>
  <si>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</si>
  <si>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</si>
  <si>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</si>
  <si>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</si>
  <si>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</si>
  <si>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</si>
  <si>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</si>
  <si>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</si>
  <si>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</si>
  <si>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</si>
  <si>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</si>
  <si>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</si>
  <si>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</si>
  <si>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</si>
  <si>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</si>
  <si>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</si>
  <si>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</si>
  <si>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</si>
  <si>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</si>
  <si>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</si>
  <si>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</si>
  <si>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</si>
  <si>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</si>
  <si>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</si>
  <si>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</si>
  <si>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</si>
  <si>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</si>
  <si>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</si>
  <si>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</si>
  <si>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</si>
  <si>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</si>
  <si>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</si>
  <si>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</si>
  <si>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</si>
  <si>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</si>
  <si>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</si>
  <si>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</si>
  <si>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</si>
  <si>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</si>
  <si>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</si>
  <si>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</si>
  <si>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</si>
  <si>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</si>
  <si>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</si>
  <si>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</si>
  <si>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</si>
  <si>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</si>
  <si>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</si>
  <si>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</si>
  <si>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</si>
  <si>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</si>
  <si>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</si>
  <si>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</si>
  <si>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</si>
  <si>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</si>
  <si>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</si>
  <si>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</si>
  <si>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</si>
  <si>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</si>
  <si>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</si>
  <si>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</si>
  <si>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</si>
  <si>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</si>
  <si>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</si>
  <si>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</si>
  <si>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</si>
  <si>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</si>
  <si>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</si>
  <si>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</si>
  <si>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</si>
  <si>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</si>
  <si>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</si>
  <si>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</si>
  <si>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</si>
  <si>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</si>
  <si>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</si>
  <si>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</si>
  <si>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</si>
  <si>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</si>
  <si>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</si>
  <si>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</si>
  <si>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</si>
  <si>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</si>
  <si>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</si>
  <si>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</si>
  <si>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</si>
  <si>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</si>
  <si>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</si>
  <si>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</si>
  <si>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</si>
  <si>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</si>
  <si>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</si>
  <si>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</si>
  <si>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</si>
  <si>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</si>
  <si>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</si>
  <si>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</si>
  <si>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</si>
  <si>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</si>
  <si>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</si>
  <si>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</si>
  <si>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</si>
  <si>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</si>
  <si>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</si>
  <si>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</si>
  <si>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</si>
  <si>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</si>
  <si>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</si>
  <si>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</si>
  <si>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</si>
  <si>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</si>
  <si>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</si>
  <si>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</si>
  <si>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</si>
  <si>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</si>
  <si>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</si>
  <si>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</si>
  <si>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</si>
  <si>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</si>
  <si>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</si>
  <si>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</si>
  <si>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</si>
  <si>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</si>
  <si>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</si>
  <si>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</si>
  <si>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</si>
  <si>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</si>
  <si>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</si>
  <si>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</si>
  <si>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</si>
  <si>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</si>
  <si>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</si>
  <si>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</si>
  <si>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</si>
  <si>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</si>
  <si>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</si>
  <si>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</si>
  <si>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</si>
  <si>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</si>
  <si>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</si>
  <si>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</si>
  <si>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</si>
  <si>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</si>
  <si>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</si>
  <si>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</si>
  <si>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</si>
  <si>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</si>
  <si>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</si>
  <si>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</si>
  <si>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</si>
  <si>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</si>
  <si>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</si>
  <si>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</si>
  <si>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</si>
  <si>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</si>
  <si>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</si>
  <si>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</si>
  <si>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</si>
  <si>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</si>
  <si>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</si>
  <si>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</si>
  <si>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</si>
  <si>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</si>
  <si>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</si>
  <si>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</si>
  <si>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</si>
  <si>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</si>
  <si>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</si>
  <si>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</si>
  <si>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</si>
  <si>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</si>
  <si>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</si>
  <si>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</si>
  <si>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</si>
  <si>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</si>
  <si>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</si>
  <si>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</si>
  <si>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</si>
  <si>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</si>
  <si>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</si>
  <si>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</si>
  <si>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</si>
  <si>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</si>
  <si>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</si>
  <si>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</si>
  <si>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</si>
  <si>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</si>
  <si>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</si>
  <si>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</si>
  <si>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</si>
  <si>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</si>
  <si>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</si>
  <si>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</si>
  <si>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</si>
  <si>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</si>
  <si>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</si>
  <si>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</si>
  <si>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</si>
  <si>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</si>
  <si>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</si>
  <si>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</si>
  <si>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</si>
  <si>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</si>
  <si>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</si>
  <si>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</si>
  <si>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</si>
  <si>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</si>
  <si>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</si>
  <si>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</si>
  <si>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</si>
  <si>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</si>
  <si>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</si>
  <si>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</si>
  <si>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</si>
  <si>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</si>
  <si>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</si>
  <si>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</si>
  <si>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</si>
  <si>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</si>
  <si>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</si>
  <si>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</si>
  <si>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</si>
  <si>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</si>
  <si>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</si>
  <si>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</si>
  <si>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</si>
  <si>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</si>
  <si>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</si>
  <si>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</si>
  <si>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</si>
  <si>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</si>
  <si>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</si>
  <si>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</si>
  <si>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</si>
  <si>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</si>
  <si>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</si>
  <si>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</si>
  <si>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</si>
  <si>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</si>
  <si>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</si>
  <si>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</si>
  <si>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</si>
  <si>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</si>
  <si>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</si>
  <si>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</si>
  <si>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</si>
  <si>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</si>
  <si>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</si>
  <si>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</si>
  <si>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</si>
  <si>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</si>
  <si>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</si>
  <si>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</si>
  <si>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</si>
  <si>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</si>
  <si>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</si>
  <si>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</si>
  <si>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</si>
  <si>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</si>
  <si>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</si>
  <si>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</si>
  <si>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</si>
  <si>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</si>
  <si>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</si>
  <si>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</si>
  <si>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</si>
  <si>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</si>
  <si>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</si>
  <si>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</si>
  <si>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</si>
  <si>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</si>
  <si>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</si>
  <si>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</si>
  <si>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</si>
  <si>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</si>
  <si>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</si>
  <si>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</si>
  <si>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</si>
  <si>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</si>
  <si>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</si>
  <si>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</si>
  <si>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</si>
  <si>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</si>
  <si>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</si>
  <si>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</si>
  <si>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</si>
  <si>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</si>
  <si>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</si>
  <si>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</si>
  <si>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</si>
  <si>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</si>
  <si>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</si>
  <si>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</si>
  <si>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</si>
  <si>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</si>
  <si>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</si>
  <si>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</si>
  <si>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</si>
  <si>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</si>
  <si>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</si>
  <si>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</si>
  <si>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</si>
  <si>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</si>
  <si>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</si>
  <si>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</si>
  <si>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</si>
  <si>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</si>
  <si>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</si>
  <si>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</si>
  <si>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</si>
  <si>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</si>
  <si>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</si>
  <si>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</si>
  <si>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</si>
  <si>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</si>
  <si>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</si>
  <si>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</si>
  <si>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</si>
  <si>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</si>
  <si>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</si>
  <si>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</si>
  <si>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</si>
  <si>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</si>
  <si>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</si>
  <si>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</si>
  <si>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</si>
  <si>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</si>
  <si>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</si>
  <si>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</si>
  <si>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</si>
  <si>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</si>
  <si>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</si>
  <si>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</si>
  <si>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</si>
  <si>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</si>
  <si>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</si>
  <si>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</si>
  <si>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</si>
  <si>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</si>
  <si>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</si>
  <si>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</si>
  <si>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</si>
  <si>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</si>
  <si>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</si>
  <si>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</si>
  <si>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</si>
  <si>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</si>
  <si>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</si>
  <si>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</si>
  <si>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</si>
  <si>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</si>
  <si>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</si>
  <si>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</si>
  <si>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</si>
  <si>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</si>
  <si>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</si>
  <si>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</si>
  <si>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</si>
  <si>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</si>
  <si>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</si>
  <si>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</si>
  <si>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</si>
  <si>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</si>
  <si>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</si>
  <si>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</si>
  <si>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</si>
  <si>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</si>
  <si>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</si>
  <si>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</si>
  <si>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</si>
  <si>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</si>
  <si>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</si>
  <si>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</si>
  <si>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</si>
  <si>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</si>
  <si>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</si>
  <si>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</si>
  <si>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</si>
  <si>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</si>
  <si>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</si>
  <si>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</si>
  <si>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</si>
  <si>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</si>
  <si>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</si>
  <si>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</si>
  <si>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</si>
  <si>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</si>
  <si>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</si>
  <si>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</si>
  <si>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</si>
  <si>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</si>
  <si>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</si>
  <si>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</si>
  <si>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</si>
  <si>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</si>
  <si>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</si>
  <si>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</si>
  <si>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</si>
  <si>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</si>
  <si>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</si>
  <si>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</si>
  <si>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</si>
  <si>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</si>
  <si>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</si>
  <si>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</si>
  <si>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</si>
  <si>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</si>
  <si>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</si>
  <si>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</si>
  <si>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</si>
  <si>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</si>
  <si>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</si>
  <si>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</si>
  <si>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</si>
  <si>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</si>
  <si>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</si>
  <si>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</si>
  <si>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</si>
  <si>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</si>
  <si>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</si>
  <si>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</si>
  <si>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</si>
  <si>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</si>
  <si>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</si>
  <si>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</si>
  <si>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</si>
  <si>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</si>
  <si>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</si>
  <si>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</si>
  <si>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</si>
  <si>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</si>
  <si>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</si>
  <si>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</si>
  <si>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</si>
  <si>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</si>
  <si>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</si>
  <si>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</si>
  <si>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</si>
  <si>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</si>
  <si>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</si>
  <si>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</si>
  <si>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</si>
  <si>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</si>
  <si>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</si>
  <si>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</si>
  <si>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</si>
  <si>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</si>
  <si>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</si>
  <si>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</si>
  <si>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</si>
  <si>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</si>
  <si>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</si>
  <si>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</si>
  <si>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</si>
  <si>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</si>
  <si>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</si>
  <si>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</si>
  <si>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</si>
  <si>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</si>
  <si>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</si>
  <si>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</si>
  <si>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</si>
  <si>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</si>
  <si>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</si>
  <si>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</si>
  <si>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</si>
  <si>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</si>
  <si>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</si>
  <si>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</si>
  <si>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</si>
  <si>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</si>
  <si>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</si>
  <si>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</si>
  <si>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</si>
  <si>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</si>
  <si>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</si>
  <si>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</si>
  <si>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</si>
  <si>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</si>
  <si>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</si>
  <si>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</si>
  <si>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</si>
  <si>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</si>
  <si>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</si>
  <si>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</si>
  <si>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</si>
  <si>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</si>
  <si>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</si>
  <si>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</si>
  <si>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</si>
  <si>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</si>
  <si>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</si>
  <si>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</si>
  <si>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</si>
  <si>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</si>
  <si>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</si>
  <si>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</si>
  <si>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</si>
  <si>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</si>
  <si>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</si>
  <si>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</si>
  <si>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</si>
  <si>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</si>
  <si>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</si>
  <si>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</si>
  <si>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</si>
  <si>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</si>
  <si>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</si>
  <si>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</si>
  <si>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</si>
  <si>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</si>
  <si>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</si>
  <si>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</si>
  <si>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</si>
  <si>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</si>
  <si>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</si>
  <si>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</si>
  <si>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</si>
  <si>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</si>
  <si>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</si>
  <si>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</si>
  <si>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</si>
  <si>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</si>
  <si>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</si>
  <si>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</si>
  <si>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</si>
  <si>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</si>
  <si>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</si>
  <si>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</si>
  <si>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</si>
  <si>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</si>
  <si>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</si>
  <si>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</si>
  <si>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</si>
  <si>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</si>
  <si>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</si>
  <si>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</si>
  <si>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</si>
  <si>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</si>
  <si>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</si>
  <si>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</si>
  <si>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</si>
  <si>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</si>
  <si>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</si>
  <si>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</si>
  <si>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</si>
  <si>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</si>
  <si>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</si>
  <si>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</si>
  <si>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</si>
  <si>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</si>
  <si>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</si>
  <si>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</si>
  <si>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</si>
  <si>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</si>
  <si>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</si>
  <si>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</si>
  <si>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</si>
  <si>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</si>
  <si>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</si>
  <si>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</si>
  <si>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</si>
  <si>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</si>
  <si>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</si>
  <si>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</si>
  <si>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</si>
  <si>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</si>
  <si>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</si>
  <si>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</si>
  <si>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</si>
  <si>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</si>
  <si>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</si>
  <si>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</si>
  <si>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</si>
  <si>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</si>
  <si>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</si>
  <si>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</si>
  <si>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</si>
  <si>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</si>
  <si>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</si>
  <si>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</si>
  <si>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</si>
  <si>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</si>
  <si>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</si>
  <si>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</si>
  <si>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</si>
  <si>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</si>
  <si>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</si>
  <si>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</si>
  <si>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</si>
  <si>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</si>
  <si>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</si>
  <si>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</si>
  <si>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</si>
  <si>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</si>
  <si>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</si>
  <si>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</si>
  <si>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</si>
  <si>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</si>
  <si>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</si>
  <si>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</si>
  <si>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</si>
  <si>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</si>
  <si>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</si>
  <si>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</si>
  <si>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</si>
  <si>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</si>
  <si>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</si>
  <si>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</si>
  <si>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</si>
  <si>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</si>
  <si>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</si>
  <si>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</si>
  <si>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</si>
  <si>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</si>
  <si>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</si>
  <si>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</si>
  <si>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</si>
  <si>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</si>
  <si>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</si>
  <si>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</si>
  <si>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</si>
  <si>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</si>
  <si>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</si>
  <si>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</si>
  <si>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</si>
  <si>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</si>
  <si>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</si>
  <si>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</si>
  <si>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</si>
  <si>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</si>
  <si>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</si>
  <si>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</si>
  <si>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</si>
  <si>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</si>
  <si>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</si>
  <si>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</si>
  <si>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</si>
  <si>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</si>
  <si>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</si>
  <si>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</si>
  <si>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</si>
  <si>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</si>
  <si>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</si>
  <si>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</si>
  <si>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</si>
  <si>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</si>
  <si>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</si>
  <si>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</si>
  <si>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</si>
  <si>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</si>
  <si>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</si>
  <si>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</si>
  <si>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</si>
  <si>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</si>
  <si>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</si>
  <si>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</si>
  <si>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</si>
  <si>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</si>
  <si>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</si>
  <si>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</si>
  <si>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</si>
  <si>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</si>
  <si>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</si>
  <si>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</si>
  <si>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</si>
  <si>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</si>
  <si>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</si>
  <si>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</si>
  <si>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</si>
  <si>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</si>
  <si>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</si>
  <si>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</si>
  <si>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</si>
  <si>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</si>
  <si>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</si>
  <si>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</si>
  <si>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</si>
  <si>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</si>
  <si>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</si>
  <si>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</si>
  <si>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</si>
  <si>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</si>
  <si>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</si>
  <si>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</si>
  <si>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</si>
  <si>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</si>
  <si>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</si>
  <si>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</si>
  <si>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</si>
  <si>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</si>
  <si>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</si>
  <si>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</si>
  <si>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</si>
  <si>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</si>
  <si>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</si>
  <si>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</si>
  <si>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</si>
  <si>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</si>
  <si>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</si>
  <si>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</si>
  <si>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</si>
  <si>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</si>
  <si>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</si>
  <si>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</si>
  <si>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</si>
  <si>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</si>
  <si>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</si>
  <si>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</si>
  <si>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</si>
  <si>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</si>
  <si>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</si>
  <si>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</si>
  <si>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</si>
  <si>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</si>
  <si>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</si>
  <si>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</si>
  <si>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</si>
  <si>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</si>
  <si>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</si>
  <si>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</si>
  <si>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</si>
  <si>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</si>
  <si>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</si>
  <si>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</si>
  <si>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</si>
  <si>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</si>
  <si>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</si>
  <si>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</si>
  <si>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</si>
  <si>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</si>
  <si>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</si>
  <si>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</si>
  <si>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</si>
  <si>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</si>
  <si>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</si>
  <si>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</si>
  <si>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</si>
  <si>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</si>
  <si>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</si>
  <si>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</si>
  <si>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</si>
  <si>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</si>
  <si>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</si>
  <si>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</si>
  <si>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</si>
  <si>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</si>
  <si>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</si>
  <si>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</si>
  <si>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</si>
  <si>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</si>
  <si>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</si>
  <si>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</si>
  <si>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</si>
  <si>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</si>
  <si>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</si>
  <si>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</si>
  <si>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</si>
  <si>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</si>
  <si>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</si>
  <si>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</si>
  <si>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</si>
  <si>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</si>
  <si>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</si>
  <si>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</si>
  <si>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</si>
  <si>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</si>
  <si>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</si>
  <si>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</si>
  <si>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</si>
  <si>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</si>
  <si>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</si>
  <si>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</si>
  <si>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</si>
  <si>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</si>
  <si>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</si>
  <si>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</si>
  <si>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</si>
  <si>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</si>
  <si>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</si>
  <si>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</si>
  <si>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</si>
  <si>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</si>
  <si>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</si>
  <si>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</si>
  <si>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</si>
  <si>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</si>
  <si>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</si>
  <si>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</si>
  <si>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</si>
  <si>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</si>
  <si>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</si>
  <si>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</si>
  <si>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</si>
  <si>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</si>
  <si>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</si>
  <si>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</si>
  <si>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</si>
  <si>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</si>
  <si>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</si>
  <si>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</si>
  <si>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</si>
  <si>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</si>
  <si>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</si>
  <si>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</si>
  <si>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</si>
  <si>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</si>
  <si>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</si>
  <si>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</si>
  <si>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</si>
  <si>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</si>
  <si>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</si>
  <si>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</si>
  <si>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</si>
  <si>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</si>
  <si>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</si>
  <si>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</si>
  <si>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</si>
  <si>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</si>
  <si>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</si>
  <si>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</si>
  <si>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</si>
  <si>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</si>
  <si>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</si>
  <si>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</si>
  <si>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</si>
  <si>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</si>
  <si>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</si>
  <si>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</si>
  <si>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</si>
  <si>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</si>
  <si>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</si>
  <si>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</si>
  <si>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</si>
  <si>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</si>
  <si>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</si>
  <si>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</si>
  <si>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</si>
  <si>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</si>
  <si>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</si>
  <si>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</si>
  <si>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</si>
  <si>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</si>
  <si>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</si>
  <si>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</si>
  <si>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</si>
  <si>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</si>
  <si>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</si>
  <si>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</si>
  <si>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</si>
  <si>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</si>
  <si>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</si>
  <si>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</si>
  <si>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</si>
  <si>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</si>
  <si>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</si>
  <si>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</si>
  <si>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</si>
  <si>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</si>
  <si>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</si>
  <si>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</si>
  <si>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</si>
  <si>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</si>
  <si>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</si>
  <si>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</si>
  <si>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</si>
  <si>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</si>
  <si>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</si>
  <si>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</si>
  <si>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</si>
  <si>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</si>
  <si>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</si>
  <si>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</si>
  <si>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</si>
  <si>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</si>
  <si>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</si>
  <si>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</si>
  <si>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</si>
  <si>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</si>
  <si>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</si>
  <si>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</si>
  <si>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</si>
  <si>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</si>
  <si>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</si>
  <si>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</si>
  <si>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</si>
  <si>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</si>
  <si>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</si>
  <si>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</si>
  <si>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</si>
  <si>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</si>
  <si>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</si>
  <si>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</si>
  <si>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</si>
  <si>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</si>
  <si>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</si>
  <si>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</si>
  <si>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</si>
  <si>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</si>
  <si>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</si>
  <si>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</si>
  <si>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</si>
  <si>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</si>
  <si>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</si>
  <si>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</si>
  <si>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</si>
  <si>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</si>
  <si>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</si>
  <si>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</si>
  <si>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</si>
  <si>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</si>
  <si>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</si>
  <si>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</si>
  <si>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</si>
  <si>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</si>
  <si>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</si>
  <si>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</si>
  <si>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</si>
  <si>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</si>
  <si>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</si>
  <si>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</si>
  <si>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</si>
  <si>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</si>
  <si>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</si>
  <si>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</si>
  <si>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</si>
  <si>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</si>
  <si>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</si>
  <si>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</si>
  <si>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</si>
  <si>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</si>
  <si>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</si>
  <si>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</si>
  <si>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</si>
  <si>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</si>
  <si>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</si>
  <si>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</si>
  <si>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</si>
  <si>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</si>
  <si>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</si>
  <si>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</si>
  <si>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</si>
  <si>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</si>
  <si>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</si>
  <si>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</si>
  <si>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</si>
  <si>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</si>
  <si>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</si>
  <si>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</si>
  <si>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</si>
  <si>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</si>
  <si>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</si>
  <si>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</si>
  <si>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</si>
  <si>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</si>
  <si>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</si>
  <si>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</si>
  <si>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</si>
  <si>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</si>
  <si>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</si>
  <si>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</si>
  <si>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</si>
  <si>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</si>
  <si>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</si>
  <si>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</si>
  <si>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</si>
  <si>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</si>
  <si>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</si>
  <si>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</si>
  <si>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</si>
  <si>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</si>
  <si>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</si>
  <si>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</si>
  <si>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</si>
  <si>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</si>
  <si>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</si>
  <si>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</si>
  <si>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</si>
  <si>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</si>
  <si>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</si>
  <si>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</si>
  <si>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</si>
  <si>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</si>
  <si>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</si>
  <si>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</si>
  <si>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</si>
  <si>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</si>
  <si>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</si>
  <si>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</si>
  <si>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</si>
  <si>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</si>
  <si>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</si>
  <si>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</si>
  <si>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</si>
  <si>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</si>
  <si>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</si>
  <si>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</si>
  <si>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</si>
  <si>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</si>
  <si>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</si>
  <si>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</si>
  <si>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</si>
  <si>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</si>
  <si>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</si>
  <si>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</si>
  <si>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</si>
  <si>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</si>
  <si>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</si>
  <si>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</si>
  <si>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</si>
  <si>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</si>
  <si>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</si>
  <si>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</si>
  <si>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</si>
  <si>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</si>
  <si>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</si>
  <si>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</si>
  <si>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</si>
  <si>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</si>
  <si>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</si>
  <si>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</si>
  <si>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</si>
  <si>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</si>
  <si>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</si>
  <si>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</si>
  <si>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</si>
  <si>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</si>
  <si>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</si>
  <si>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</si>
  <si>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</si>
  <si>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</si>
  <si>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</si>
  <si>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</si>
  <si>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</si>
  <si>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</si>
  <si>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</si>
  <si>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</si>
  <si>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</si>
  <si>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</si>
  <si>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</si>
  <si>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</si>
  <si>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</si>
  <si>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</si>
  <si>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</si>
  <si>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</si>
  <si>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</si>
  <si>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</si>
  <si>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</si>
  <si>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</si>
  <si>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</si>
  <si>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</si>
  <si>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</si>
  <si>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</si>
  <si>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</si>
  <si>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</si>
  <si>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</si>
  <si>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</si>
  <si>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</si>
  <si>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</si>
  <si>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</si>
  <si>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</si>
  <si>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</si>
  <si>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</si>
  <si>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</si>
  <si>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</si>
  <si>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</si>
  <si>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</si>
  <si>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</si>
  <si>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</si>
  <si>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</si>
  <si>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</si>
  <si>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</si>
  <si>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</si>
  <si>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</si>
  <si>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</si>
  <si>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</si>
  <si>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</si>
  <si>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</si>
  <si>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</si>
  <si>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</si>
  <si>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</si>
  <si>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</si>
  <si>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</si>
  <si>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</si>
  <si>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</si>
  <si>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</si>
  <si>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</si>
  <si>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</si>
  <si>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</si>
  <si>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</si>
  <si>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</si>
  <si>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</si>
  <si>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</si>
  <si>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</si>
  <si>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</si>
  <si>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</si>
  <si>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</si>
  <si>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</si>
  <si>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</si>
  <si>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</si>
  <si>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</si>
  <si>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</si>
  <si>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</si>
  <si>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</si>
  <si>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</si>
  <si>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</si>
  <si>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</si>
  <si>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</si>
  <si>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</si>
  <si>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</si>
  <si>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</si>
  <si>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</si>
  <si>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</si>
  <si>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</si>
  <si>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</si>
  <si>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</si>
  <si>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</si>
  <si>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</si>
  <si>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</si>
  <si>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</si>
  <si>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</si>
  <si>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</si>
  <si>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</si>
  <si>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</si>
  <si>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</si>
  <si>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</si>
  <si>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</si>
  <si>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</si>
  <si>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</si>
  <si>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</si>
  <si>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</si>
  <si>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</si>
  <si>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</si>
  <si>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</si>
  <si>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</si>
  <si>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</si>
  <si>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</si>
  <si>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</si>
  <si>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</si>
  <si>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</si>
  <si>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</si>
  <si>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</si>
  <si>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</si>
  <si>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</si>
  <si>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</si>
  <si>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</si>
  <si>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</si>
  <si>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</si>
  <si>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</si>
  <si>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</si>
  <si>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</si>
  <si>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</si>
  <si>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</si>
  <si>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</si>
  <si>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</si>
  <si>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</si>
  <si>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</si>
  <si>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</si>
  <si>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</si>
  <si>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</si>
  <si>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</si>
  <si>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</si>
  <si>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</si>
  <si>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</si>
  <si>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</si>
  <si>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</si>
  <si>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</si>
  <si>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</si>
  <si>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</si>
  <si>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</si>
  <si>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</si>
  <si>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</si>
  <si>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</si>
  <si>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</si>
  <si>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</si>
  <si>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</si>
  <si>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</si>
  <si>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</si>
  <si>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</si>
  <si>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</si>
  <si>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</si>
  <si>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</si>
  <si>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</si>
  <si>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</si>
  <si>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</si>
  <si>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</si>
  <si>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</si>
  <si>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</si>
  <si>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</si>
  <si>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</si>
  <si>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</si>
  <si>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</si>
  <si>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</si>
  <si>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</si>
  <si>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</si>
  <si>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</si>
  <si>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</si>
  <si>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</si>
  <si>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</si>
  <si>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</si>
  <si>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</si>
  <si>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</si>
  <si>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</si>
  <si>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</si>
  <si>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</si>
  <si>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</si>
  <si>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</si>
  <si>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</si>
  <si>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</si>
  <si>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</si>
  <si>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</si>
  <si>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</si>
  <si>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</si>
  <si>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</si>
  <si>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</si>
  <si>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</si>
  <si>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</si>
  <si>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</si>
  <si>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</si>
  <si>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</si>
  <si>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</si>
  <si>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</si>
  <si>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</si>
  <si>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</si>
  <si>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</si>
  <si>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</si>
  <si>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</si>
  <si>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</si>
  <si>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</si>
  <si>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</si>
  <si>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</si>
  <si>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</si>
  <si>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</si>
  <si>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</si>
  <si>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</si>
  <si>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</si>
  <si>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</si>
  <si>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</si>
  <si>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</si>
  <si>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</si>
  <si>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</si>
  <si>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</si>
  <si>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</si>
  <si>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</si>
  <si>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</si>
  <si>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</si>
  <si>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</si>
  <si>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</si>
  <si>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</si>
  <si>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</si>
  <si>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</si>
  <si>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</si>
  <si>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</si>
  <si>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</si>
  <si>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</si>
  <si>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</si>
  <si>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</si>
  <si>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</si>
  <si>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</si>
  <si>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</si>
  <si>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</si>
  <si>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</si>
  <si>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</si>
  <si>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</si>
  <si>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</si>
  <si>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</si>
  <si>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</si>
  <si>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</si>
  <si>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</si>
  <si>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</si>
  <si>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</si>
  <si>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</si>
  <si>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</si>
  <si>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</si>
  <si>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</si>
  <si>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</si>
  <si>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</si>
  <si>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</si>
  <si>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</si>
  <si>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</si>
  <si>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</si>
  <si>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</si>
  <si>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</si>
  <si>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</si>
  <si>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</si>
  <si>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</si>
  <si>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</si>
  <si>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</si>
  <si>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</si>
  <si>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</si>
  <si>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</si>
  <si>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</si>
  <si>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</si>
  <si>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</si>
  <si>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</si>
  <si>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</si>
  <si>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</si>
  <si>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</si>
  <si>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</si>
  <si>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</si>
  <si>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</si>
  <si>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</si>
  <si>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</si>
  <si>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</si>
  <si>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</si>
  <si>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</si>
  <si>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</si>
  <si>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</si>
  <si>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</si>
  <si>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</si>
  <si>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</si>
  <si>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</si>
  <si>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</si>
  <si>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</si>
  <si>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</si>
  <si>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</si>
  <si>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</si>
  <si>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</si>
  <si>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</si>
  <si>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</si>
  <si>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</si>
  <si>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</si>
  <si>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</si>
  <si>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</si>
  <si>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</si>
  <si>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</si>
  <si>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</si>
  <si>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</si>
  <si>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</si>
  <si>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</si>
  <si>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</si>
  <si>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</si>
  <si>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</si>
  <si>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</si>
  <si>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</si>
  <si>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</si>
  <si>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</si>
  <si>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</si>
  <si>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</si>
  <si>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</si>
  <si>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</si>
  <si>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</si>
  <si>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</si>
  <si>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</si>
  <si>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</si>
  <si>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</si>
  <si>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</si>
  <si>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</si>
  <si>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</si>
  <si>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</si>
  <si>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</si>
  <si>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</si>
  <si>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</si>
  <si>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</si>
  <si>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</si>
  <si>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</si>
  <si>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</si>
  <si>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</si>
  <si>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</si>
  <si>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</si>
  <si>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</si>
  <si>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</si>
  <si>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</si>
  <si>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</si>
  <si>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</si>
  <si>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</si>
  <si>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</si>
  <si>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</si>
  <si>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</si>
  <si>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</si>
  <si>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</si>
  <si>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</si>
  <si>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</si>
  <si>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</si>
  <si>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</si>
  <si>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</si>
  <si>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</si>
  <si>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</si>
  <si>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</si>
  <si>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</si>
  <si>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</si>
  <si>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</si>
  <si>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</si>
  <si>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</si>
  <si>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</si>
  <si>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</si>
  <si>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</si>
  <si>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</si>
  <si>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</si>
  <si>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</si>
  <si>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</si>
  <si>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</si>
  <si>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</si>
  <si>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</si>
  <si>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</si>
  <si>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</si>
  <si>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</si>
  <si>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</si>
  <si>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</si>
  <si>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</si>
  <si>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</si>
  <si>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</si>
  <si>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</si>
  <si>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</si>
  <si>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</si>
  <si>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</si>
  <si>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</si>
  <si>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</si>
  <si>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</si>
  <si>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</si>
  <si>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</si>
  <si>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</si>
  <si>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</si>
  <si>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</si>
  <si>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</si>
  <si>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</si>
  <si>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</si>
  <si>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</si>
  <si>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</si>
  <si>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</si>
  <si>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</si>
  <si>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</si>
  <si>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</si>
  <si>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</si>
  <si>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</si>
  <si>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</si>
  <si>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</si>
  <si>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</si>
  <si>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</si>
  <si>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</si>
  <si>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</si>
  <si>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</si>
  <si>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</si>
  <si>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</si>
  <si>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</si>
  <si>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</si>
  <si>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</si>
  <si>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</si>
  <si>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</si>
  <si>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</si>
  <si>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</si>
  <si>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</si>
  <si>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</si>
  <si>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</si>
  <si>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</si>
  <si>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</si>
  <si>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</si>
  <si>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</si>
  <si>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</si>
  <si>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</si>
  <si>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</si>
  <si>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</si>
  <si>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</si>
  <si>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</si>
  <si>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</si>
  <si>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</si>
  <si>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</si>
  <si>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</si>
  <si>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</si>
  <si>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</si>
  <si>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</si>
  <si>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</si>
  <si>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</si>
  <si>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</si>
  <si>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</si>
  <si>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</si>
  <si>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</si>
  <si>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</si>
  <si>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</si>
  <si>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</si>
  <si>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</si>
  <si>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</si>
  <si>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</si>
  <si>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</si>
  <si>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</si>
  <si>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</si>
  <si>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</si>
  <si>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</si>
  <si>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</si>
  <si>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</si>
  <si>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</si>
  <si>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</si>
  <si>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</si>
  <si>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</si>
  <si>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</si>
  <si>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</si>
  <si>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</si>
  <si>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</si>
  <si>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</si>
  <si>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</si>
  <si>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</si>
  <si>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</si>
  <si>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</si>
  <si>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</si>
  <si>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</si>
  <si>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</si>
  <si>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</si>
  <si>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</si>
  <si>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</si>
  <si>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</si>
  <si>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</si>
  <si>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</si>
  <si>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</si>
  <si>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</si>
  <si>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</si>
  <si>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</si>
  <si>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</si>
  <si>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</si>
  <si>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</si>
  <si>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</si>
  <si>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</si>
  <si>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</si>
  <si>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</si>
  <si>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</si>
  <si>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</si>
  <si>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</si>
  <si>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</si>
  <si>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</si>
  <si>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</si>
  <si>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</si>
  <si>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</si>
  <si>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</si>
  <si>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</si>
  <si>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</si>
  <si>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</si>
  <si>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</si>
  <si>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</si>
  <si>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</si>
  <si>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</si>
  <si>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</si>
  <si>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</si>
  <si>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</si>
  <si>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</si>
  <si>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</si>
  <si>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</si>
  <si>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</si>
  <si>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</si>
  <si>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</si>
  <si>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</si>
  <si>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</si>
  <si>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</si>
  <si>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</si>
  <si>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</si>
  <si>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</si>
  <si>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</si>
  <si>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</si>
  <si>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</si>
  <si>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</si>
  <si>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</si>
  <si>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</si>
  <si>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</si>
  <si>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</si>
  <si>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</si>
  <si>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</si>
  <si>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</si>
  <si>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</si>
  <si>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</si>
  <si>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</si>
  <si>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</si>
  <si>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</si>
  <si>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</si>
  <si>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</si>
  <si>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</si>
  <si>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</si>
  <si>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</si>
  <si>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</si>
  <si>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</si>
  <si>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</si>
  <si>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</si>
  <si>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</si>
  <si>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</si>
  <si>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</si>
  <si>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</si>
  <si>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</si>
  <si>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</si>
  <si>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</si>
  <si>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</si>
  <si>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</si>
  <si>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</si>
  <si>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</si>
  <si>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</si>
  <si>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</si>
  <si>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</si>
  <si>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</si>
  <si>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</si>
  <si>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</si>
  <si>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</si>
  <si>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</si>
  <si>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</si>
  <si>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</si>
  <si>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</si>
  <si>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</si>
  <si>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</si>
  <si>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</si>
  <si>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</si>
  <si>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</si>
  <si>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</si>
  <si>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</si>
  <si>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</si>
  <si>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</si>
  <si>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</si>
  <si>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</si>
  <si>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</si>
  <si>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</si>
  <si>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</si>
  <si>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</si>
  <si>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</si>
  <si>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</si>
  <si>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</si>
  <si>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</si>
  <si>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</si>
  <si>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</si>
  <si>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</si>
  <si>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</si>
  <si>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</si>
  <si>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</si>
  <si>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</si>
  <si>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</si>
  <si>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</si>
  <si>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</si>
  <si>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</si>
  <si>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</si>
  <si>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</si>
  <si>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</si>
  <si>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</si>
  <si>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</si>
  <si>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</si>
  <si>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</si>
  <si>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</si>
  <si>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</si>
  <si>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</si>
  <si>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</si>
  <si>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</si>
  <si>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</si>
  <si>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</si>
  <si>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</si>
  <si>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</si>
  <si>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</si>
  <si>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</si>
  <si>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</si>
  <si>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</si>
  <si>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</si>
  <si>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</si>
  <si>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</si>
  <si>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</si>
  <si>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</si>
  <si>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</si>
  <si>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</si>
  <si>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</si>
  <si>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</si>
  <si>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</si>
  <si>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</si>
  <si>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</si>
  <si>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</si>
  <si>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</si>
  <si>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</si>
  <si>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</si>
  <si>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</si>
  <si>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</si>
  <si>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</si>
  <si>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</si>
  <si>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</si>
  <si>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</si>
  <si>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</si>
  <si>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</si>
  <si>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</si>
  <si>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</si>
  <si>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</si>
  <si>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</si>
  <si>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</si>
  <si>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</si>
  <si>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</si>
  <si>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</si>
  <si>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</si>
  <si>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</si>
  <si>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</si>
  <si>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</si>
  <si>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</si>
  <si>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</si>
  <si>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</si>
  <si>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</si>
  <si>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</si>
  <si>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</si>
  <si>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</si>
  <si>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</si>
  <si>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</si>
  <si>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</si>
  <si>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</si>
  <si>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</si>
  <si>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</si>
  <si>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</si>
  <si>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</si>
  <si>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</si>
  <si>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</si>
  <si>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</si>
  <si>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</si>
  <si>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</si>
  <si>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</si>
  <si>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</si>
  <si>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</si>
  <si>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</si>
  <si>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</si>
  <si>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</si>
  <si>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</si>
  <si>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</si>
  <si>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</si>
  <si>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</si>
  <si>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</si>
  <si>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</si>
  <si>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</si>
  <si>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</si>
  <si>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</si>
  <si>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</si>
  <si>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</si>
  <si>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</si>
  <si>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</si>
  <si>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</si>
  <si>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</si>
  <si>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</si>
  <si>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</si>
  <si>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</si>
  <si>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</si>
  <si>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</si>
  <si>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</si>
  <si>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</si>
  <si>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</si>
  <si>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</si>
  <si>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</si>
  <si>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</si>
  <si>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</si>
  <si>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</si>
  <si>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</si>
  <si>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</si>
  <si>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</si>
  <si>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</si>
  <si>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</si>
  <si>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</si>
  <si>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</si>
  <si>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</si>
  <si>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</si>
  <si>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</si>
  <si>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</si>
  <si>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</si>
  <si>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</si>
  <si>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</si>
  <si>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</si>
  <si>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</si>
  <si>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</si>
  <si>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</si>
  <si>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</si>
  <si>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</si>
  <si>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</si>
  <si>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</si>
  <si>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</si>
  <si>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</si>
  <si>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</si>
  <si>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</si>
  <si>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</si>
  <si>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</si>
  <si>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</si>
  <si>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</si>
  <si>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</si>
  <si>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</si>
  <si>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</si>
  <si>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</si>
  <si>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</si>
  <si>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</si>
  <si>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</si>
  <si>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</si>
  <si>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</si>
  <si>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</si>
  <si>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</si>
  <si>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</si>
  <si>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</si>
  <si>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</si>
  <si>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</si>
  <si>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</si>
  <si>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</si>
  <si>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</si>
  <si>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</si>
  <si>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</si>
  <si>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</si>
  <si>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</si>
  <si>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</si>
  <si>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</si>
  <si>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</si>
  <si>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</si>
  <si>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</si>
  <si>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</si>
  <si>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</si>
  <si>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</si>
  <si>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</si>
  <si>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</si>
  <si>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</si>
  <si>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</si>
  <si>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</si>
  <si>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</si>
  <si>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</si>
  <si>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</si>
  <si>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</si>
  <si>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</si>
  <si>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</si>
  <si>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</si>
  <si>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</si>
  <si>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</si>
  <si>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</si>
  <si>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</si>
  <si>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</si>
  <si>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</si>
  <si>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</si>
  <si>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</si>
  <si>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</si>
  <si>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</si>
  <si>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</si>
  <si>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</si>
  <si>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</si>
  <si>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</si>
  <si>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</si>
  <si>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</si>
  <si>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</si>
  <si>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</si>
  <si>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</si>
  <si>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</si>
  <si>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</si>
  <si>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</si>
  <si>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</si>
  <si>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</si>
  <si>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</si>
  <si>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</si>
  <si>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</si>
  <si>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</si>
  <si>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</si>
  <si>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</si>
  <si>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</si>
  <si>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</si>
  <si>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</si>
  <si>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</si>
  <si>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</si>
  <si>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</si>
  <si>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</si>
  <si>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</si>
  <si>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</si>
  <si>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</si>
  <si>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</si>
  <si>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</si>
  <si>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</si>
  <si>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</si>
  <si>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</si>
  <si>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</si>
  <si>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</si>
  <si>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</si>
  <si>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</si>
  <si>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</si>
  <si>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</si>
  <si>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</si>
  <si>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</si>
  <si>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</si>
  <si>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</si>
  <si>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</si>
  <si>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</si>
  <si>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</si>
  <si>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</si>
  <si>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</si>
  <si>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</si>
  <si>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</si>
  <si>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</si>
  <si>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</si>
  <si>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</si>
  <si>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</si>
  <si>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</si>
  <si>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</si>
  <si>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</si>
  <si>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</si>
  <si>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</si>
  <si>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</si>
  <si>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</si>
  <si>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</si>
  <si>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</si>
  <si>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</si>
  <si>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</si>
  <si>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</si>
  <si>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</si>
  <si>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</si>
  <si>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</si>
  <si>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</si>
  <si>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</si>
  <si>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</si>
  <si>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</si>
  <si>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</si>
  <si>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</si>
  <si>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</si>
  <si>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</si>
  <si>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</si>
  <si>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</si>
  <si>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</si>
  <si>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</si>
  <si>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</si>
  <si>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</si>
  <si>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</si>
  <si>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</si>
  <si>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</si>
  <si>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</si>
  <si>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</si>
  <si>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</si>
  <si>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</si>
  <si>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</si>
  <si>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</si>
  <si>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</si>
  <si>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</si>
  <si>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</si>
  <si>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</si>
  <si>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</si>
  <si>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</si>
  <si>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</si>
  <si>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</si>
  <si>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</si>
  <si>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</si>
  <si>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</si>
  <si>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</si>
  <si>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</si>
  <si>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</si>
  <si>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</si>
  <si>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</si>
  <si>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</si>
  <si>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</si>
  <si>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</si>
  <si>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</si>
  <si>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</si>
  <si>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</si>
  <si>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</si>
  <si>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</si>
  <si>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</si>
  <si>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</si>
  <si>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</si>
  <si>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</si>
  <si>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</si>
  <si>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</si>
  <si>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</si>
  <si>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</si>
  <si>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</si>
  <si>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</si>
  <si>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</si>
  <si>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</si>
  <si>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</si>
  <si>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</si>
  <si>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</si>
  <si>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</si>
  <si>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</si>
  <si>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</si>
  <si>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</si>
  <si>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</si>
  <si>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</si>
  <si>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</si>
  <si>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</si>
  <si>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</si>
  <si>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</si>
  <si>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</si>
  <si>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</si>
  <si>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</si>
  <si>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</si>
  <si>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</si>
  <si>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</si>
  <si>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</si>
  <si>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</si>
  <si>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</si>
  <si>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</si>
  <si>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</si>
  <si>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</si>
  <si>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</si>
  <si>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</si>
  <si>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</si>
  <si>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</si>
  <si>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</si>
  <si>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</si>
  <si>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</si>
  <si>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</si>
  <si>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</si>
  <si>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</si>
  <si>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</si>
  <si>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</si>
  <si>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</si>
  <si>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</si>
  <si>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</si>
  <si>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</si>
  <si>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</si>
  <si>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</si>
  <si>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</si>
  <si>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</si>
  <si>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</si>
  <si>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</si>
  <si>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</si>
  <si>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</si>
  <si>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</si>
  <si>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</si>
  <si>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</si>
  <si>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</si>
  <si>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</si>
  <si>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</si>
  <si>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</si>
  <si>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</si>
  <si>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</si>
  <si>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</si>
  <si>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</si>
  <si>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</si>
  <si>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</si>
  <si>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</si>
  <si>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</si>
  <si>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</si>
  <si>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</si>
  <si>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</si>
  <si>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</si>
  <si>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</si>
  <si>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</si>
  <si>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</si>
  <si>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</si>
  <si>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</si>
  <si>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</si>
  <si>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</si>
  <si>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</si>
  <si>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</si>
  <si>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</si>
  <si>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</si>
  <si>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</si>
  <si>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</si>
  <si>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</si>
  <si>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</si>
  <si>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</si>
  <si>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</si>
  <si>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</si>
  <si>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</si>
  <si>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</si>
  <si>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</si>
  <si>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</si>
  <si>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</si>
  <si>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</si>
  <si>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</si>
  <si>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</si>
  <si>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</si>
  <si>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</si>
  <si>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</si>
  <si>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</si>
  <si>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</si>
  <si>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</si>
  <si>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</si>
  <si>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</si>
  <si>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</si>
  <si>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</si>
  <si>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</si>
  <si>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</si>
  <si>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</si>
  <si>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</si>
  <si>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</si>
  <si>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</si>
  <si>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</si>
  <si>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</si>
  <si>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</si>
  <si>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</si>
  <si>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</si>
  <si>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</si>
  <si>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</si>
  <si>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</si>
  <si>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</si>
  <si>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</si>
  <si>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</si>
  <si>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</si>
  <si>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</si>
  <si>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</si>
  <si>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</si>
  <si>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</si>
  <si>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</si>
  <si>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</si>
  <si>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</si>
  <si>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</si>
  <si>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</si>
  <si>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</si>
  <si>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</si>
  <si>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</si>
  <si>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</si>
  <si>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</si>
  <si>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</si>
  <si>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</si>
  <si>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</si>
  <si>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</si>
  <si>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</si>
  <si>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</si>
  <si>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</si>
  <si>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</si>
  <si>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</si>
  <si>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</si>
  <si>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</si>
  <si>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</si>
  <si>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</si>
  <si>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</si>
  <si>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</si>
  <si>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</si>
  <si>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</si>
  <si>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</si>
  <si>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</si>
  <si>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</si>
  <si>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</si>
  <si>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</si>
  <si>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</si>
  <si>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</si>
  <si>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</si>
  <si>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</si>
  <si>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</si>
  <si>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</si>
  <si>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</si>
  <si>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</si>
  <si>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</si>
  <si>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</si>
  <si>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</si>
  <si>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</si>
  <si>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</si>
  <si>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</si>
  <si>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</si>
  <si>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</si>
  <si>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</si>
  <si>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</si>
  <si>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</si>
  <si>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</si>
  <si>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</si>
  <si>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</si>
  <si>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</si>
  <si>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</si>
  <si>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</si>
  <si>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</si>
  <si>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</si>
  <si>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</si>
  <si>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</si>
  <si>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</si>
  <si>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</si>
  <si>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</si>
  <si>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</si>
  <si>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</si>
  <si>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</si>
  <si>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</si>
  <si>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</si>
  <si>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</si>
  <si>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</si>
  <si>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</si>
  <si>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</si>
  <si>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</si>
  <si>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</si>
  <si>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</si>
  <si>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</si>
  <si>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</si>
  <si>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</si>
  <si>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</si>
  <si>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</si>
  <si>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</si>
  <si>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</si>
  <si>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</si>
  <si>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</si>
  <si>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</si>
  <si>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</si>
  <si>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</si>
  <si>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</si>
  <si>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</si>
  <si>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</si>
  <si>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</si>
  <si>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</si>
  <si>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</si>
  <si>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</si>
  <si>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</si>
  <si>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</si>
  <si>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</si>
  <si>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</si>
  <si>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</si>
  <si>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</si>
  <si>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</si>
  <si>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</si>
  <si>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</si>
  <si>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</si>
  <si>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</si>
  <si>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</si>
  <si>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</si>
  <si>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</si>
  <si>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</si>
  <si>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</si>
  <si>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</si>
  <si>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</si>
  <si>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</si>
  <si>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</si>
  <si>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</si>
  <si>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</si>
  <si>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</si>
  <si>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</si>
  <si>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</si>
  <si>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</si>
  <si>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</si>
  <si>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</si>
  <si>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</si>
  <si>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</si>
  <si>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</si>
  <si>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</si>
  <si>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</si>
  <si>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</si>
  <si>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</si>
  <si>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</si>
  <si>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</si>
  <si>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</si>
  <si>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</si>
  <si>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</si>
  <si>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</si>
  <si>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</si>
  <si>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</si>
  <si>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</si>
  <si>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</si>
  <si>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</si>
  <si>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</si>
  <si>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</si>
  <si>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</si>
  <si>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</si>
  <si>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</si>
  <si>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</si>
  <si>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</si>
  <si>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</si>
  <si>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</si>
  <si>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</si>
  <si>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</si>
  <si>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</si>
  <si>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</si>
  <si>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</si>
  <si>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</si>
  <si>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</si>
  <si>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</si>
  <si>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</si>
  <si>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</si>
  <si>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</si>
  <si>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</si>
  <si>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</si>
  <si>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</si>
  <si>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</si>
  <si>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</si>
  <si>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</si>
  <si>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</si>
  <si>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</si>
  <si>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</si>
  <si>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</si>
  <si>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</si>
  <si>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</si>
  <si>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</si>
  <si>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</si>
  <si>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</si>
  <si>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</si>
  <si>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</si>
  <si>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</si>
  <si>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</si>
  <si>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</si>
  <si>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</si>
  <si>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</si>
  <si>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</si>
  <si>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</si>
  <si>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</si>
  <si>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</si>
  <si>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</si>
  <si>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</si>
  <si>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</si>
  <si>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</si>
  <si>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</si>
  <si>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</si>
  <si>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</si>
  <si>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</si>
  <si>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</si>
  <si>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</si>
  <si>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</si>
  <si>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</si>
  <si>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</si>
  <si>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</si>
  <si>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</si>
  <si>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</si>
  <si>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</si>
  <si>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</si>
  <si>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</si>
  <si>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</si>
  <si>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</si>
  <si>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</si>
  <si>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</si>
  <si>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</si>
  <si>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</si>
  <si>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</si>
  <si>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</si>
  <si>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</si>
  <si>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</si>
  <si>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</si>
  <si>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</si>
  <si>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</si>
  <si>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</si>
  <si>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</si>
  <si>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</si>
  <si>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</si>
  <si>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</si>
  <si>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</si>
  <si>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</si>
  <si>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</si>
  <si>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</si>
  <si>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</si>
  <si>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</si>
  <si>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</si>
  <si>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</si>
  <si>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</si>
  <si>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</si>
  <si>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</si>
  <si>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</si>
  <si>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</si>
  <si>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</si>
  <si>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</si>
  <si>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</si>
  <si>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</si>
  <si>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</si>
  <si>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</si>
  <si>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</si>
  <si>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</si>
  <si>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</si>
  <si>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</si>
  <si>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</si>
  <si>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</si>
  <si>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</si>
  <si>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</si>
  <si>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</si>
  <si>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</si>
  <si>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</si>
  <si>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</si>
  <si>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</si>
  <si>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</si>
  <si>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</si>
  <si>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</si>
  <si>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</si>
  <si>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</si>
  <si>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</si>
  <si>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</si>
  <si>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</si>
  <si>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</si>
  <si>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</si>
  <si>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</si>
  <si>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</si>
  <si>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</si>
  <si>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</si>
  <si>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</si>
  <si>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</si>
  <si>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</si>
  <si>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</si>
  <si>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</si>
  <si>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</si>
  <si>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</si>
  <si>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</si>
  <si>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</si>
  <si>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</si>
  <si>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</si>
  <si>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</si>
  <si>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</si>
  <si>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</si>
  <si>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</si>
  <si>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</si>
  <si>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</si>
  <si>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</si>
  <si>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</si>
  <si>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</si>
  <si>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</si>
  <si>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</si>
  <si>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</si>
  <si>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</si>
  <si>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</si>
  <si>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</si>
  <si>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</si>
  <si>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</si>
  <si>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</si>
  <si>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</si>
  <si>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</si>
  <si>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</si>
  <si>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</si>
  <si>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</si>
  <si>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</si>
  <si>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</si>
  <si>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</si>
  <si>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</si>
  <si>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</si>
  <si>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</si>
  <si>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</si>
  <si>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</si>
  <si>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</si>
  <si>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</si>
  <si>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</si>
  <si>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</si>
  <si>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</si>
  <si>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</si>
  <si>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</si>
  <si>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</si>
  <si>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</si>
  <si>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</si>
  <si>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</si>
  <si>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</si>
  <si>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</si>
  <si>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</si>
  <si>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</si>
  <si>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</si>
  <si>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</si>
  <si>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</si>
  <si>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</si>
  <si>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</si>
  <si>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</si>
  <si>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</si>
  <si>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</si>
  <si>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</si>
  <si>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</si>
  <si>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</si>
  <si>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</si>
  <si>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</si>
  <si>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</si>
  <si>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</si>
  <si>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</si>
  <si>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</si>
  <si>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</si>
  <si>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</si>
  <si>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</si>
  <si>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</si>
  <si>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</si>
  <si>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</si>
  <si>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</si>
  <si>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</si>
  <si>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</si>
  <si>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</si>
  <si>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</si>
  <si>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</si>
  <si>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</si>
  <si>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</si>
  <si>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</si>
  <si>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</si>
  <si>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</si>
  <si>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</si>
  <si>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</si>
  <si>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</si>
  <si>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</si>
  <si>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</si>
  <si>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</si>
  <si>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</si>
  <si>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</si>
  <si>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</si>
  <si>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</si>
  <si>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</si>
  <si>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</si>
  <si>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</si>
  <si>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</si>
  <si>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</si>
  <si>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</si>
  <si>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</si>
  <si>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</si>
  <si>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</si>
  <si>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</si>
  <si>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</si>
  <si>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</si>
  <si>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</si>
  <si>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</si>
  <si>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</si>
  <si>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</si>
  <si>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</si>
  <si>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</si>
  <si>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</si>
  <si>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</si>
  <si>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</si>
  <si>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</si>
  <si>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</si>
  <si>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</si>
  <si>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</si>
  <si>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</si>
  <si>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</si>
  <si>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</si>
  <si>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</si>
  <si>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</si>
  <si>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</si>
  <si>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</si>
  <si>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</si>
  <si>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</si>
  <si>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</si>
  <si>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</si>
  <si>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</si>
  <si>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</si>
  <si>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</si>
  <si>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</si>
  <si>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</si>
  <si>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</si>
  <si>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</si>
  <si>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</si>
  <si>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</si>
  <si>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</si>
  <si>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</si>
  <si>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</si>
  <si>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</si>
  <si>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</si>
  <si>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</si>
  <si>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</si>
  <si>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</si>
  <si>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</si>
  <si>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</si>
  <si>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</si>
  <si>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</si>
  <si>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</si>
  <si>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</si>
  <si>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</si>
  <si>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</si>
  <si>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</si>
  <si>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</si>
  <si>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</si>
  <si>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</si>
  <si>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</si>
  <si>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</si>
  <si>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</si>
  <si>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</si>
  <si>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</si>
  <si>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</si>
  <si>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</si>
  <si>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</si>
  <si>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</si>
  <si>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</si>
  <si>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</si>
  <si>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</si>
  <si>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</si>
  <si>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</si>
  <si>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</si>
  <si>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</si>
  <si>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</si>
  <si>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</si>
  <si>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</si>
  <si>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</si>
  <si>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</si>
  <si>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</si>
  <si>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</si>
  <si>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</si>
  <si>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</si>
  <si>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</si>
  <si>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</si>
  <si>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</si>
  <si>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</si>
  <si>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</si>
  <si>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</si>
  <si>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</si>
  <si>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</si>
  <si>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</si>
  <si>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</si>
  <si>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</si>
  <si>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</si>
  <si>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</si>
  <si>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</si>
  <si>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</si>
  <si>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</si>
  <si>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</si>
  <si>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</si>
  <si>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</si>
  <si>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</si>
  <si>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</si>
  <si>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</si>
  <si>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</si>
  <si>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</si>
  <si>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</si>
  <si>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</si>
  <si>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</si>
  <si>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</si>
  <si>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</si>
  <si>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</si>
  <si>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</si>
  <si>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</si>
  <si>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</si>
  <si>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</si>
  <si>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</si>
  <si>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</si>
  <si>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</si>
  <si>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</si>
  <si>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</si>
  <si>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</si>
  <si>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</si>
  <si>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</si>
  <si>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</si>
  <si>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</si>
  <si>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</si>
  <si>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</si>
  <si>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</si>
  <si>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</si>
  <si>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</si>
  <si>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</si>
  <si>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</si>
  <si>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</si>
  <si>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</si>
  <si>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</si>
  <si>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</si>
  <si>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</si>
  <si>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</si>
  <si>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</si>
  <si>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</si>
  <si>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</si>
  <si>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</si>
  <si>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</si>
  <si>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</si>
  <si>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</si>
  <si>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</si>
  <si>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</si>
  <si>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</si>
  <si>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</si>
  <si>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</si>
  <si>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</si>
  <si>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</si>
  <si>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</si>
  <si>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</si>
  <si>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</si>
  <si>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</si>
  <si>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</si>
  <si>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</si>
  <si>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</si>
  <si>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</si>
  <si>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</si>
  <si>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</si>
  <si>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</si>
  <si>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</si>
  <si>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</si>
  <si>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</si>
  <si>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</si>
  <si>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</si>
  <si>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</si>
  <si>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</si>
  <si>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</si>
  <si>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</si>
  <si>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</si>
  <si>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</si>
  <si>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</si>
  <si>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</si>
  <si>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</si>
  <si>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</si>
  <si>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</si>
  <si>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</si>
  <si>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</si>
  <si>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</si>
  <si>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</si>
  <si>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</si>
  <si>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</si>
  <si>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</si>
  <si>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</si>
  <si>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</si>
  <si>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</si>
  <si>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</si>
  <si>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</si>
  <si>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</si>
  <si>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</si>
  <si>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</si>
  <si>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</si>
  <si>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</si>
  <si>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</si>
  <si>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</si>
  <si>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</si>
  <si>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</si>
  <si>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</si>
  <si>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</si>
  <si>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</si>
  <si>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</si>
  <si>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</si>
  <si>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</si>
  <si>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</si>
  <si>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</si>
  <si>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</si>
  <si>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</si>
  <si>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</si>
  <si>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</si>
  <si>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</si>
  <si>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</si>
  <si>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</si>
  <si>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</si>
  <si>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</si>
  <si>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</si>
  <si>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</si>
  <si>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</si>
  <si>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</si>
  <si>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</si>
  <si>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</si>
  <si>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</si>
  <si>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</si>
  <si>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</si>
  <si>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</si>
  <si>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</si>
  <si>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</si>
  <si>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</si>
  <si>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</si>
  <si>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</si>
  <si>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</si>
  <si>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</si>
  <si>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</si>
  <si>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</si>
  <si>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</si>
  <si>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</si>
  <si>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</si>
  <si>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</si>
  <si>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</si>
  <si>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</si>
  <si>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</si>
  <si>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</si>
  <si>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</si>
  <si>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</si>
  <si>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</si>
  <si>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</si>
  <si>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</si>
  <si>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</si>
  <si>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</si>
  <si>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</si>
  <si>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</si>
  <si>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</si>
  <si>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</si>
  <si>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</si>
  <si>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</si>
  <si>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</si>
  <si>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</si>
  <si>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</si>
  <si>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</si>
  <si>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</si>
  <si>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</si>
  <si>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</si>
  <si>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</si>
  <si>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</si>
  <si>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</si>
  <si>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</si>
  <si>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</si>
  <si>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</si>
  <si>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</si>
  <si>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</si>
  <si>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</si>
  <si>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</si>
  <si>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</si>
  <si>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</si>
  <si>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</si>
  <si>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</si>
  <si>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</si>
  <si>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</si>
  <si>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</si>
  <si>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</si>
  <si>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</si>
  <si>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</si>
  <si>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</si>
  <si>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</si>
  <si>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</si>
  <si>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</si>
  <si>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</si>
  <si>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</si>
  <si>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</si>
  <si>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</si>
  <si>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</si>
  <si>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</si>
  <si>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</si>
  <si>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</si>
  <si>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</si>
  <si>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</si>
  <si>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</si>
  <si>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</si>
  <si>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</si>
  <si>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</si>
  <si>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</si>
  <si>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</si>
  <si>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</si>
  <si>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</si>
  <si>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</si>
  <si>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</si>
  <si>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</si>
  <si>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</si>
  <si>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</si>
  <si>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</si>
  <si>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</si>
  <si>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</si>
  <si>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</si>
  <si>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</si>
  <si>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</si>
  <si>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</si>
  <si>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</si>
  <si>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</si>
  <si>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</si>
  <si>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</si>
  <si>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</si>
  <si>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</si>
  <si>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</si>
  <si>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</si>
  <si>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</si>
  <si>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</si>
  <si>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</si>
  <si>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</si>
  <si>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</si>
  <si>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</si>
  <si>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</si>
  <si>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</si>
  <si>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</si>
  <si>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</si>
  <si>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</si>
  <si>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</si>
  <si>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</si>
  <si>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</si>
  <si>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</si>
  <si>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</si>
  <si>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</si>
  <si>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</si>
  <si>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</si>
  <si>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</si>
  <si>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</si>
  <si>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</si>
  <si>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</si>
  <si>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</si>
  <si>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</si>
  <si>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</si>
  <si>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</si>
  <si>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</si>
  <si>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</si>
  <si>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</si>
  <si>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</si>
  <si>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</si>
  <si>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</si>
  <si>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</si>
  <si>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</si>
  <si>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</si>
  <si>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</si>
  <si>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</si>
  <si>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</si>
  <si>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</si>
  <si>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</si>
  <si>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</si>
  <si>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</si>
  <si>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</si>
  <si>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</si>
  <si>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</si>
  <si>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</si>
  <si>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</si>
  <si>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</si>
  <si>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</si>
  <si>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</si>
  <si>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</si>
  <si>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</si>
  <si>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</si>
  <si>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</si>
  <si>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</si>
  <si>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</si>
  <si>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</si>
  <si>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</si>
  <si>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</si>
  <si>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</si>
  <si>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</si>
  <si>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</si>
  <si>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</si>
  <si>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</si>
  <si>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</si>
  <si>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</si>
  <si>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</si>
  <si>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</si>
  <si>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</si>
  <si>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</si>
  <si>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</si>
  <si>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</si>
  <si>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</si>
  <si>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</si>
  <si>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</si>
  <si>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</si>
  <si>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</si>
  <si>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</si>
  <si>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</si>
  <si>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</si>
  <si>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</si>
  <si>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</si>
  <si>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</si>
  <si>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</si>
  <si>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</si>
  <si>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</si>
  <si>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</si>
  <si>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</si>
  <si>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</si>
  <si>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</si>
  <si>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</si>
  <si>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</si>
  <si>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</si>
  <si>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</si>
  <si>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</si>
  <si>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</si>
  <si>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</si>
  <si>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</si>
  <si>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</si>
  <si>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</si>
  <si>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</si>
  <si>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</si>
  <si>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</si>
  <si>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</si>
  <si>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</si>
  <si>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</si>
  <si>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</si>
  <si>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</si>
  <si>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</si>
  <si>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</si>
  <si>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</si>
  <si>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</si>
  <si>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</si>
  <si>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</si>
  <si>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</si>
  <si>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</si>
  <si>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</si>
  <si>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</si>
  <si>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</si>
  <si>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</si>
  <si>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</si>
  <si>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</si>
  <si>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</si>
  <si>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</si>
  <si>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</si>
  <si>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</si>
  <si>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</si>
  <si>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</si>
  <si>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</si>
  <si>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</si>
  <si>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</si>
  <si>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</si>
  <si>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</si>
  <si>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</si>
  <si>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</si>
  <si>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</si>
  <si>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</si>
  <si>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</si>
  <si>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</si>
  <si>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</si>
  <si>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</si>
  <si>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</si>
  <si>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</si>
  <si>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</si>
  <si>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</si>
  <si>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</si>
  <si>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</si>
  <si>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</si>
  <si>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</si>
  <si>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</si>
  <si>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</si>
  <si>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</si>
  <si>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</si>
  <si>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</si>
  <si>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</si>
  <si>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</si>
  <si>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</si>
  <si>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</si>
  <si>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</si>
  <si>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</si>
  <si>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</si>
  <si>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</si>
  <si>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</si>
  <si>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</si>
  <si>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</si>
  <si>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</si>
  <si>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</si>
  <si>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</si>
  <si>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</si>
  <si>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</si>
  <si>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</si>
  <si>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</si>
  <si>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</si>
  <si>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</si>
  <si>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</si>
  <si>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</si>
  <si>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</si>
  <si>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</si>
  <si>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</si>
  <si>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</si>
  <si>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</si>
  <si>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</si>
  <si>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</si>
  <si>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</si>
  <si>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</si>
  <si>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</si>
  <si>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</si>
  <si>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</si>
  <si>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</si>
  <si>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</si>
  <si>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</si>
  <si>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</si>
  <si>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</si>
  <si>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</si>
  <si>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</si>
  <si>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</si>
  <si>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</si>
  <si>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</si>
  <si>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</si>
  <si>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</si>
  <si>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</si>
  <si>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</si>
  <si>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</si>
  <si>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</si>
  <si>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</si>
  <si>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</si>
  <si>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</si>
  <si>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</si>
  <si>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</si>
  <si>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</si>
  <si>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</si>
  <si>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</si>
  <si>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</si>
  <si>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</si>
  <si>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</si>
  <si>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</si>
  <si>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</si>
  <si>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</si>
  <si>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</si>
  <si>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</si>
  <si>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</si>
  <si>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</si>
  <si>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</si>
  <si>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</si>
  <si>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</si>
  <si>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</si>
  <si>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</si>
  <si>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</si>
  <si>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</si>
  <si>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</si>
  <si>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</si>
  <si>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</si>
  <si>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</si>
  <si>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</si>
  <si>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</si>
  <si>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</si>
  <si>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</si>
  <si>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</si>
  <si>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</si>
  <si>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</si>
  <si>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</si>
  <si>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</si>
  <si>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</si>
  <si>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</si>
  <si>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</si>
  <si>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</si>
  <si>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</si>
  <si>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</si>
  <si>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</si>
  <si>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</si>
  <si>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</si>
  <si>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</si>
  <si>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</si>
  <si>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</si>
  <si>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</si>
  <si>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</si>
  <si>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</si>
  <si>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</si>
  <si>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</si>
  <si>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</si>
  <si>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</si>
  <si>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</si>
  <si>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</si>
  <si>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</si>
  <si>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</si>
  <si>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</si>
  <si>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</si>
  <si>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</si>
  <si>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</si>
  <si>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</si>
  <si>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</si>
  <si>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</si>
  <si>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</si>
  <si>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</si>
  <si>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</si>
  <si>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</si>
  <si>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</si>
  <si>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</si>
  <si>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</si>
  <si>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</si>
  <si>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</si>
  <si>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</si>
  <si>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</si>
  <si>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</si>
  <si>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</si>
  <si>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</si>
  <si>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</si>
  <si>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</si>
  <si>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</si>
  <si>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</si>
  <si>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</si>
  <si>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</si>
  <si>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</si>
  <si>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</si>
  <si>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</si>
  <si>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</si>
  <si>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</si>
  <si>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</si>
  <si>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</si>
  <si>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</si>
  <si>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</si>
  <si>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</si>
  <si>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</si>
  <si>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</si>
  <si>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</si>
  <si>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</si>
  <si>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</si>
  <si>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</si>
  <si>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</si>
  <si>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</si>
  <si>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</si>
  <si>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</si>
  <si>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</si>
  <si>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</si>
  <si>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</si>
  <si>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</si>
  <si>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</si>
  <si>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</si>
  <si>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</si>
  <si>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</si>
  <si>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</si>
  <si>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</si>
  <si>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</si>
  <si>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</si>
  <si>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</si>
  <si>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</si>
  <si>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</si>
  <si>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</si>
  <si>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</si>
  <si>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</si>
  <si>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</si>
  <si>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</si>
  <si>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</si>
  <si>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</si>
  <si>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</si>
  <si>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</si>
  <si>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</si>
  <si>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</si>
  <si>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</si>
  <si>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</si>
  <si>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</si>
  <si>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</si>
  <si>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</si>
  <si>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</si>
  <si>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</si>
  <si>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</si>
  <si>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</si>
  <si>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</si>
  <si>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</si>
  <si>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</si>
  <si>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</si>
  <si>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</si>
  <si>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</si>
  <si>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</si>
  <si>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</si>
  <si>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</si>
  <si>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</si>
  <si>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</si>
  <si>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</si>
  <si>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</si>
  <si>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</si>
  <si>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</si>
  <si>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</si>
  <si>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</si>
  <si>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</si>
  <si>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</si>
  <si>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</si>
  <si>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</si>
  <si>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</si>
  <si>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</si>
  <si>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</si>
  <si>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</si>
  <si>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</si>
  <si>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</si>
  <si>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</si>
  <si>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</si>
  <si>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</si>
  <si>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</si>
  <si>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</si>
  <si>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</si>
  <si>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</si>
  <si>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</si>
  <si>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</si>
  <si>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</si>
  <si>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</si>
  <si>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</si>
  <si>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</si>
  <si>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</si>
  <si>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</si>
  <si>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</si>
  <si>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</si>
  <si>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</si>
  <si>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</si>
  <si>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</si>
  <si>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</si>
  <si>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</si>
  <si>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</si>
  <si>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</si>
  <si>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</si>
  <si>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</si>
  <si>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</si>
  <si>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</si>
  <si>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</si>
  <si>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</si>
  <si>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</si>
  <si>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</si>
  <si>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</si>
  <si>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</si>
  <si>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</si>
  <si>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</si>
  <si>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</si>
  <si>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</si>
  <si>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</si>
  <si>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</si>
  <si>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</si>
  <si>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</si>
  <si>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</si>
  <si>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</si>
  <si>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</si>
  <si>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</si>
  <si>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</si>
  <si>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</si>
  <si>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</si>
  <si>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</si>
  <si>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</si>
  <si>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</si>
  <si>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</si>
  <si>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</si>
  <si>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</si>
  <si>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</si>
  <si>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</si>
  <si>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</si>
  <si>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</si>
  <si>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</si>
  <si>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</si>
  <si>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</si>
  <si>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</si>
  <si>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</si>
  <si>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</si>
  <si>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</si>
  <si>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</si>
  <si>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</si>
  <si>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</si>
  <si>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</si>
  <si>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</si>
  <si>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</si>
  <si>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</si>
  <si>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</si>
  <si>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</si>
  <si>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</si>
  <si>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</si>
  <si>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</si>
  <si>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</si>
  <si>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</si>
  <si>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</si>
  <si>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</si>
  <si>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</si>
  <si>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</si>
  <si>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</si>
  <si>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</si>
  <si>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</si>
  <si>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</si>
  <si>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</si>
  <si>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</si>
  <si>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</si>
  <si>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</si>
  <si>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</si>
  <si>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</si>
  <si>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</si>
  <si>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</si>
  <si>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</si>
  <si>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</si>
  <si>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</si>
  <si>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</si>
  <si>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</si>
  <si>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</si>
  <si>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</si>
  <si>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</si>
  <si>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</si>
  <si>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</si>
  <si>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</si>
  <si>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</si>
  <si>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</si>
  <si>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</si>
  <si>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</si>
  <si>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</si>
  <si>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</si>
  <si>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</si>
  <si>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</si>
  <si>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</si>
  <si>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</si>
  <si>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</si>
  <si>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</si>
  <si>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</si>
  <si>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</si>
  <si>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</si>
  <si>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</si>
  <si>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</si>
  <si>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</si>
  <si>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</si>
  <si>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</si>
  <si>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</si>
  <si>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</si>
  <si>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</si>
  <si>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</si>
  <si>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</si>
  <si>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</si>
  <si>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</si>
  <si>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</si>
  <si>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</si>
  <si>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</si>
  <si>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</si>
  <si>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</si>
  <si>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</si>
  <si>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</si>
  <si>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</si>
  <si>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</si>
  <si>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</si>
  <si>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</si>
  <si>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</si>
  <si>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</si>
  <si>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</si>
  <si>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</si>
  <si>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</si>
  <si>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</si>
  <si>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</si>
  <si>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</si>
  <si>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</si>
  <si>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</si>
  <si>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</si>
  <si>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</si>
  <si>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</si>
  <si>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</si>
  <si>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</si>
  <si>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</si>
  <si>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</si>
  <si>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</si>
  <si>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</si>
  <si>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</si>
  <si>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</si>
  <si>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</si>
  <si>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</si>
  <si>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</si>
  <si>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</si>
  <si>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</si>
  <si>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</si>
  <si>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</si>
  <si>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</si>
  <si>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</si>
  <si>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</si>
  <si>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</si>
  <si>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</si>
  <si>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</si>
  <si>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</si>
  <si>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</si>
  <si>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</si>
  <si>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</si>
  <si>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</si>
  <si>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</si>
  <si>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</si>
  <si>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</si>
  <si>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</si>
  <si>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</si>
  <si>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</si>
  <si>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</si>
  <si>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</si>
  <si>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</si>
  <si>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</si>
  <si>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</si>
  <si>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</si>
  <si>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</si>
  <si>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</si>
  <si>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</si>
  <si>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</si>
  <si>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</si>
  <si>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</si>
  <si>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</si>
  <si>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</si>
  <si>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</si>
  <si>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</si>
  <si>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</si>
  <si>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</si>
  <si>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</si>
  <si>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</si>
  <si>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</si>
  <si>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</si>
  <si>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</si>
  <si>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</si>
  <si>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</si>
  <si>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</si>
  <si>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</si>
  <si>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</si>
  <si>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</si>
  <si>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</si>
  <si>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</si>
  <si>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</si>
  <si>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</si>
  <si>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</si>
  <si>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</si>
  <si>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</si>
  <si>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</si>
  <si>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</si>
  <si>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</si>
  <si>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</si>
  <si>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</si>
  <si>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</si>
  <si>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</si>
  <si>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</si>
  <si>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</si>
  <si>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</si>
  <si>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</si>
  <si>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</si>
  <si>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</si>
  <si>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</si>
  <si>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</si>
  <si>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</si>
  <si>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</si>
  <si>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</si>
  <si>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</si>
  <si>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</si>
  <si>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</si>
  <si>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</si>
  <si>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</si>
  <si>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</si>
  <si>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</si>
  <si>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</si>
  <si>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</si>
  <si>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</si>
  <si>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</si>
  <si>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</si>
  <si>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</si>
  <si>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</si>
  <si>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</si>
  <si>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</si>
  <si>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</si>
  <si>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</si>
  <si>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</si>
  <si>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</si>
  <si>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</si>
  <si>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</si>
  <si>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</si>
  <si>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</si>
  <si>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</si>
  <si>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</si>
  <si>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</si>
  <si>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</si>
  <si>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</si>
  <si>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</si>
  <si>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</si>
  <si>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</si>
  <si>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</si>
  <si>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</si>
  <si>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</si>
  <si>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</si>
  <si>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</si>
  <si>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</si>
  <si>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</si>
  <si>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</si>
  <si>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</si>
  <si>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</si>
  <si>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</si>
  <si>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</si>
  <si>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</si>
  <si>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</si>
  <si>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</si>
  <si>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</si>
  <si>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</si>
  <si>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</si>
  <si>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</si>
  <si>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</si>
  <si>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</si>
  <si>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</si>
  <si>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</si>
  <si>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</si>
  <si>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</si>
  <si>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</si>
  <si>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</si>
  <si>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</si>
  <si>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</si>
  <si>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</si>
  <si>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</si>
  <si>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</si>
  <si>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</si>
  <si>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</si>
  <si>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</si>
  <si>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</si>
  <si>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</si>
  <si>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</si>
  <si>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</si>
  <si>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</si>
  <si>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</si>
  <si>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</si>
  <si>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</si>
  <si>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</si>
  <si>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</si>
  <si>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</si>
  <si>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</si>
  <si>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</si>
  <si>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</si>
  <si>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</si>
  <si>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</si>
  <si>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</si>
  <si>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</si>
  <si>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</si>
  <si>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</si>
  <si>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</si>
  <si>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</si>
  <si>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</si>
  <si>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</si>
  <si>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</si>
  <si>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</si>
  <si>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</si>
  <si>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</si>
  <si>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</si>
  <si>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</si>
  <si>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</si>
  <si>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</si>
  <si>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</si>
  <si>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</si>
  <si>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</si>
  <si>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</si>
  <si>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</si>
  <si>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</si>
  <si>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</si>
  <si>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</si>
  <si>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</si>
  <si>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</si>
  <si>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</si>
  <si>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</si>
  <si>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</si>
  <si>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</si>
  <si>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</si>
  <si>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</si>
  <si>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</si>
  <si>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</si>
  <si>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</si>
  <si>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</si>
  <si>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</si>
  <si>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</si>
  <si>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</si>
  <si>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</si>
  <si>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</si>
  <si>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</si>
  <si>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</si>
  <si>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</si>
  <si>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</si>
  <si>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</si>
  <si>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</si>
  <si>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</si>
  <si>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</si>
  <si>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</si>
  <si>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</si>
  <si>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</si>
  <si>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</si>
  <si>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</si>
  <si>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</si>
  <si>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</si>
  <si>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</si>
  <si>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</si>
  <si>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</si>
  <si>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</si>
  <si>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</si>
  <si>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</si>
  <si>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</si>
  <si>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</si>
  <si>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</si>
  <si>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</si>
  <si>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</si>
  <si>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</si>
  <si>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</si>
  <si>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</si>
  <si>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</si>
  <si>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</si>
  <si>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</si>
  <si>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</si>
  <si>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</si>
  <si>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</si>
  <si>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</si>
  <si>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</si>
  <si>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</si>
  <si>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</si>
  <si>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</si>
  <si>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</si>
  <si>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</si>
  <si>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</si>
  <si>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</si>
  <si>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</si>
  <si>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</si>
  <si>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</si>
  <si>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</si>
  <si>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</si>
  <si>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</si>
  <si>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</si>
  <si>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</si>
  <si>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</si>
  <si>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</si>
  <si>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</si>
  <si>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</si>
  <si>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</si>
  <si>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</si>
  <si>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</si>
  <si>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</si>
  <si>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</si>
  <si>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</si>
  <si>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</si>
  <si>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</si>
  <si>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</si>
  <si>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</si>
  <si>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</si>
  <si>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</si>
  <si>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</si>
  <si>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</si>
  <si>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</si>
  <si>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</si>
  <si>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</si>
  <si>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</si>
  <si>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</si>
  <si>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</si>
  <si>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</si>
  <si>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</si>
  <si>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</si>
  <si>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</si>
  <si>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</si>
  <si>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</si>
  <si>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</si>
  <si>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</si>
  <si>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</si>
  <si>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</si>
  <si>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</si>
  <si>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</si>
  <si>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</si>
  <si>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</si>
  <si>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</si>
  <si>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</si>
  <si>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</si>
  <si>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</si>
  <si>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</si>
  <si>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</si>
  <si>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</si>
  <si>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</si>
  <si>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</si>
  <si>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</si>
  <si>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</si>
  <si>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</si>
  <si>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</si>
  <si>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</si>
  <si>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</si>
  <si>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</si>
  <si>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</si>
  <si>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</si>
  <si>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</si>
  <si>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</si>
  <si>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</si>
  <si>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</si>
  <si>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</si>
  <si>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</si>
  <si>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</si>
  <si>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</si>
  <si>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</si>
  <si>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</si>
  <si>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</si>
  <si>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</si>
  <si>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</si>
  <si>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</si>
  <si>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</si>
  <si>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</si>
  <si>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</si>
  <si>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</si>
  <si>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</si>
  <si>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</si>
  <si>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</si>
  <si>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</si>
  <si>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</si>
  <si>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</si>
  <si>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</si>
  <si>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</si>
  <si>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</si>
  <si>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</si>
  <si>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</si>
  <si>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</si>
  <si>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</si>
  <si>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</si>
  <si>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</si>
  <si>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</si>
  <si>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</si>
  <si>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</si>
  <si>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</si>
  <si>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</si>
  <si>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</si>
  <si>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</si>
  <si>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</si>
  <si>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</si>
  <si>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</si>
  <si>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</si>
  <si>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</si>
  <si>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</si>
  <si>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</si>
  <si>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</si>
  <si>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</si>
  <si>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</si>
  <si>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</si>
  <si>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</si>
  <si>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</si>
  <si>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</si>
  <si>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</si>
  <si>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</si>
  <si>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</si>
  <si>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</si>
  <si>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</si>
  <si>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</si>
  <si>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</si>
  <si>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</si>
  <si>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</si>
  <si>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</si>
  <si>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</si>
  <si>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</si>
  <si>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</si>
  <si>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</si>
  <si>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</si>
  <si>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</si>
  <si>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</si>
  <si>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</si>
  <si>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</si>
  <si>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</si>
  <si>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</si>
  <si>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</si>
  <si>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</si>
  <si>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</si>
  <si>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</si>
  <si>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</si>
  <si>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</si>
  <si>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</si>
  <si>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</si>
  <si>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</si>
  <si>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</si>
  <si>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</si>
  <si>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</si>
  <si>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</si>
  <si>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</si>
  <si>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</si>
  <si>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</si>
  <si>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</si>
  <si>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</si>
  <si>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</si>
  <si>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</si>
  <si>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</si>
  <si>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</si>
  <si>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</si>
  <si>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</si>
  <si>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</si>
  <si>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</si>
  <si>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</si>
  <si>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</si>
  <si>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</si>
  <si>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</si>
  <si>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</si>
  <si>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</si>
  <si>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</si>
  <si>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</si>
  <si>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</si>
  <si>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</si>
  <si>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</si>
  <si>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</si>
  <si>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</si>
  <si>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</si>
  <si>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</si>
  <si>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</si>
  <si>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</si>
  <si>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</si>
  <si>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</si>
  <si>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</si>
  <si>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</si>
  <si>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</si>
  <si>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</si>
  <si>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</si>
  <si>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</si>
  <si>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</si>
  <si>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</si>
  <si>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</si>
  <si>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</si>
  <si>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</si>
  <si>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</si>
  <si>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</si>
  <si>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</si>
  <si>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</si>
  <si>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</si>
  <si>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</si>
  <si>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</si>
  <si>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</si>
  <si>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</si>
  <si>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</si>
  <si>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</si>
  <si>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</si>
  <si>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</si>
  <si>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</si>
  <si>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</si>
  <si>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</si>
  <si>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</si>
  <si>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</si>
  <si>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</si>
  <si>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</si>
  <si>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</si>
  <si>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</si>
  <si>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</si>
  <si>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</si>
  <si>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</si>
  <si>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</si>
  <si>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</si>
  <si>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</si>
  <si>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</si>
  <si>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</si>
  <si>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</si>
  <si>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</si>
  <si>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</si>
  <si>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</si>
  <si>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</si>
  <si>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</si>
  <si>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</si>
  <si>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</si>
  <si>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</si>
  <si>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</si>
  <si>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</si>
  <si>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</si>
  <si>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</si>
  <si>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</si>
  <si>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</si>
  <si>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</si>
  <si>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</si>
  <si>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</si>
  <si>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</si>
  <si>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</si>
  <si>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</si>
  <si>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</si>
  <si>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</si>
  <si>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</si>
  <si>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</si>
  <si>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</si>
  <si>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</si>
  <si>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</si>
  <si>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</si>
  <si>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</si>
  <si>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</si>
  <si>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</si>
  <si>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</si>
  <si>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</si>
  <si>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</si>
  <si>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</si>
  <si>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</si>
  <si>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</si>
  <si>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</si>
  <si>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</si>
  <si>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</si>
  <si>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</si>
  <si>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</si>
  <si>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</si>
  <si>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</si>
  <si>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</si>
  <si>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</si>
  <si>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</si>
  <si>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</si>
  <si>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</si>
  <si>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</si>
  <si>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</si>
  <si>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</si>
  <si>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</si>
  <si>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</si>
  <si>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</si>
  <si>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</si>
  <si>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</si>
  <si>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</si>
  <si>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</si>
  <si>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</si>
  <si>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</si>
  <si>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</si>
  <si>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</si>
  <si>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</si>
  <si>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</si>
  <si>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</si>
  <si>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</si>
  <si>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</si>
  <si>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</si>
  <si>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</si>
  <si>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</si>
  <si>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</si>
  <si>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</si>
  <si>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</si>
  <si>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</si>
  <si>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</si>
  <si>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</si>
  <si>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</si>
  <si>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</si>
  <si>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</si>
  <si>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</si>
  <si>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</si>
  <si>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</si>
  <si>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</si>
  <si>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</si>
  <si>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</si>
  <si>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</si>
  <si>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</si>
  <si>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</si>
  <si>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</si>
  <si>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</si>
  <si>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</si>
  <si>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</si>
  <si>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</si>
  <si>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</si>
  <si>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</si>
  <si>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</si>
  <si>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</si>
  <si>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</si>
  <si>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</si>
  <si>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</si>
  <si>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</si>
  <si>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</si>
  <si>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</si>
  <si>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</si>
  <si>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</si>
  <si>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</si>
  <si>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</si>
  <si>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</si>
  <si>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</si>
  <si>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</si>
  <si>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</si>
  <si>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</si>
  <si>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</si>
  <si>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</si>
  <si>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</si>
  <si>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</si>
  <si>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</si>
  <si>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</si>
  <si>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</si>
  <si>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</si>
  <si>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</si>
  <si>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</si>
  <si>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</si>
  <si>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</si>
  <si>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</si>
  <si>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</si>
  <si>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</si>
  <si>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</si>
  <si>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</si>
  <si>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</si>
  <si>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</si>
  <si>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</si>
  <si>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</si>
  <si>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</si>
  <si>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</si>
  <si>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</si>
  <si>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</si>
  <si>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</si>
  <si>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</si>
  <si>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</si>
  <si>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</si>
  <si>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</si>
  <si>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</si>
  <si>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</si>
  <si>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</si>
  <si>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</si>
  <si>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</si>
  <si>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</si>
  <si>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</si>
  <si>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</si>
  <si>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</si>
  <si>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</si>
  <si>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</si>
  <si>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</si>
  <si>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</si>
  <si>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</si>
  <si>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</si>
  <si>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</si>
  <si>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</si>
  <si>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</si>
  <si>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</si>
  <si>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</si>
  <si>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</si>
  <si>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</si>
  <si>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</si>
  <si>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</si>
  <si>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</si>
  <si>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</si>
  <si>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</si>
  <si>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</si>
  <si>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</si>
  <si>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</si>
  <si>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</si>
  <si>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</si>
  <si>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</si>
  <si>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</si>
  <si>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</si>
  <si>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</si>
  <si>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</si>
  <si>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</si>
  <si>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</si>
  <si>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</si>
  <si>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</si>
  <si>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</si>
  <si>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</si>
  <si>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</si>
  <si>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</si>
  <si>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</si>
  <si>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</si>
  <si>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</si>
  <si>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</si>
  <si>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</si>
  <si>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</si>
  <si>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</si>
  <si>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</si>
  <si>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</si>
  <si>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</si>
  <si>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</si>
  <si>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</si>
  <si>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</si>
  <si>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</si>
  <si>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</si>
  <si>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</si>
  <si>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</si>
  <si>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</si>
  <si>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</si>
  <si>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</si>
  <si>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</si>
  <si>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</si>
  <si>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</si>
  <si>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</si>
  <si>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</si>
  <si>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</si>
  <si>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</si>
  <si>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</si>
  <si>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</si>
  <si>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</si>
  <si>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</si>
  <si>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</si>
  <si>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</si>
  <si>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</si>
  <si>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</si>
  <si>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</si>
  <si>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</si>
  <si>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</si>
  <si>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</si>
  <si>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</si>
  <si>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</si>
  <si>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</si>
  <si>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</si>
  <si>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</si>
  <si>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</si>
  <si>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</si>
  <si>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</si>
  <si>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</si>
  <si>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</si>
  <si>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</si>
  <si>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</si>
  <si>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</si>
  <si>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</si>
  <si>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</si>
  <si>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</si>
  <si>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</si>
  <si>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</si>
  <si>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</si>
  <si>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</si>
  <si>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</si>
  <si>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</si>
  <si>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</si>
  <si>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</si>
  <si>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</si>
  <si>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</si>
  <si>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</si>
  <si>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</si>
  <si>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</si>
  <si>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</si>
  <si>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</si>
  <si>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</si>
  <si>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</si>
  <si>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</si>
  <si>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</si>
  <si>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</si>
  <si>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</si>
  <si>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</si>
  <si>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</si>
  <si>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</si>
  <si>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</si>
  <si>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</si>
  <si>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</si>
  <si>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</si>
  <si>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</si>
  <si>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</si>
  <si>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</si>
  <si>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</si>
  <si>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</si>
  <si>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</si>
  <si>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</si>
  <si>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</si>
  <si>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</si>
  <si>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</si>
  <si>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</si>
  <si>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</si>
  <si>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</si>
  <si>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</si>
  <si>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</si>
  <si>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</si>
  <si>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</si>
  <si>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</si>
  <si>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</si>
  <si>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</si>
  <si>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</si>
  <si>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</si>
  <si>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</si>
  <si>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</si>
  <si>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</si>
  <si>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</si>
  <si>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</si>
  <si>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</si>
  <si>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</si>
  <si>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</si>
  <si>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</si>
  <si>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</si>
  <si>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</si>
  <si>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</si>
  <si>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</si>
  <si>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</si>
  <si>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</si>
  <si>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</si>
  <si>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</si>
  <si>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</si>
  <si>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</si>
  <si>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</si>
  <si>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</si>
  <si>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</si>
  <si>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</si>
  <si>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</si>
  <si>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</si>
  <si>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</si>
  <si>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</si>
  <si>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</si>
  <si>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</si>
  <si>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</si>
  <si>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</si>
  <si>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</si>
  <si>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</si>
  <si>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</si>
  <si>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</si>
  <si>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</si>
  <si>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</si>
  <si>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</si>
  <si>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</si>
  <si>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</si>
  <si>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</si>
  <si>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</si>
  <si>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</si>
  <si>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</si>
  <si>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</si>
  <si>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</si>
  <si>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</si>
  <si>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</si>
  <si>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</si>
  <si>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</si>
  <si>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</si>
  <si>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</si>
  <si>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</si>
  <si>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</si>
  <si>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</si>
  <si>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</si>
  <si>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</si>
  <si>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</si>
  <si>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</si>
  <si>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</si>
  <si>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</si>
  <si>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</si>
  <si>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</si>
  <si>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</si>
  <si>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</si>
  <si>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</si>
  <si>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</si>
  <si>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</si>
  <si>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</si>
  <si>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</si>
  <si>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</si>
  <si>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</si>
  <si>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</si>
  <si>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</si>
  <si>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</si>
  <si>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</si>
  <si>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</si>
  <si>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</si>
  <si>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</si>
  <si>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</si>
  <si>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</si>
  <si>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</si>
  <si>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</si>
  <si>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</si>
  <si>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</si>
  <si>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</si>
  <si>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</si>
  <si>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</si>
  <si>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</si>
  <si>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</si>
  <si>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</si>
  <si>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</si>
  <si>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</si>
  <si>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</si>
  <si>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</si>
  <si>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</si>
  <si>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</si>
  <si>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</si>
  <si>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</si>
  <si>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</si>
  <si>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</si>
  <si>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</si>
  <si>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</si>
  <si>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</si>
  <si>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</si>
  <si>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</si>
  <si>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</si>
  <si>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</si>
  <si>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</si>
  <si>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</si>
  <si>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</si>
  <si>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</si>
  <si>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</si>
  <si>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</si>
  <si>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</si>
  <si>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</si>
  <si>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</si>
  <si>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</si>
  <si>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</si>
  <si>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</si>
  <si>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</si>
  <si>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</si>
  <si>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</si>
  <si>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</si>
  <si>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</si>
  <si>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</si>
  <si>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</si>
  <si>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</si>
  <si>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</si>
  <si>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</si>
  <si>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</si>
  <si>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</si>
  <si>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</si>
  <si>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</si>
  <si>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</si>
  <si>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</si>
  <si>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</si>
  <si>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</si>
  <si>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</si>
  <si>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</si>
  <si>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</si>
  <si>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</si>
  <si>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</si>
  <si>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</si>
  <si>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</si>
  <si>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</si>
  <si>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</si>
  <si>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</si>
  <si>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</si>
  <si>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</si>
  <si>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</si>
  <si>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</si>
  <si>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</si>
  <si>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</si>
  <si>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</si>
  <si>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</si>
  <si>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</si>
  <si>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</si>
  <si>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</si>
  <si>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</si>
  <si>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</si>
  <si>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</si>
  <si>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</si>
  <si>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</si>
  <si>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</si>
  <si>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</si>
  <si>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</si>
  <si>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</si>
  <si>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</si>
  <si>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</si>
  <si>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</si>
  <si>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</si>
  <si>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</si>
  <si>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</si>
  <si>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</si>
  <si>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</si>
  <si>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</si>
  <si>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</si>
  <si>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</si>
  <si>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</si>
  <si>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</si>
  <si>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</si>
  <si>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</si>
  <si>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</si>
  <si>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</si>
  <si>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</si>
  <si>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</si>
  <si>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</si>
  <si>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</si>
  <si>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</si>
  <si>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</si>
  <si>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</si>
  <si>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</si>
  <si>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</si>
  <si>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</si>
  <si>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</si>
  <si>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</si>
  <si>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</si>
  <si>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</si>
  <si>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</si>
  <si>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</si>
  <si>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</si>
  <si>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</si>
  <si>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</si>
  <si>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</si>
  <si>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</si>
  <si>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</si>
  <si>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</si>
  <si>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</si>
  <si>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</si>
  <si>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</si>
  <si>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</si>
  <si>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</si>
  <si>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</si>
  <si>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</si>
  <si>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</si>
  <si>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</si>
  <si>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</si>
  <si>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</si>
  <si>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</si>
  <si>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</si>
  <si>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</si>
  <si>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</si>
  <si>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</si>
  <si>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</si>
  <si>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</si>
  <si>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</si>
  <si>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</si>
  <si>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</si>
  <si>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</si>
  <si>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</si>
  <si>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</si>
  <si>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</si>
  <si>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</si>
  <si>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</si>
  <si>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</si>
  <si>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</si>
  <si>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</si>
  <si>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</si>
  <si>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</si>
  <si>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</si>
  <si>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</si>
  <si>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</si>
  <si>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</si>
  <si>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</si>
  <si>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</si>
  <si>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</si>
  <si>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</si>
  <si>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</si>
  <si>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</si>
  <si>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</si>
  <si>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</si>
  <si>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</si>
  <si>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</si>
  <si>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</si>
  <si>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</si>
  <si>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</si>
  <si>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</si>
  <si>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</si>
  <si>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</si>
  <si>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</si>
  <si>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</si>
  <si>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</si>
  <si>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</si>
  <si>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</si>
  <si>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</si>
  <si>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</si>
  <si>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</si>
  <si>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</si>
  <si>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</si>
  <si>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</si>
  <si>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</si>
  <si>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</si>
  <si>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</si>
  <si>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</si>
  <si>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</si>
  <si>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</si>
  <si>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</si>
  <si>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</si>
  <si>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</si>
  <si>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</si>
  <si>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</si>
  <si>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</si>
  <si>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</si>
  <si>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</si>
  <si>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</si>
  <si>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</si>
  <si>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</si>
  <si>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</si>
  <si>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</si>
  <si>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</si>
  <si>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</si>
  <si>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</si>
  <si>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</si>
  <si>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</si>
  <si>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</si>
  <si>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</si>
  <si>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</si>
  <si>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</si>
  <si>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</si>
  <si>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</si>
  <si>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</si>
  <si>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</si>
  <si>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</si>
  <si>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</si>
  <si>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</si>
  <si>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</si>
  <si>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</si>
  <si>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</si>
  <si>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</si>
  <si>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</si>
  <si>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</si>
  <si>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</si>
  <si>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</si>
  <si>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</si>
  <si>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</si>
  <si>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</si>
  <si>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</si>
  <si>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</si>
  <si>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</si>
  <si>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</si>
  <si>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</si>
  <si>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</si>
  <si>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</si>
  <si>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</si>
  <si>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</si>
  <si>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</si>
  <si>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</si>
  <si>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</si>
  <si>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</si>
  <si>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</si>
  <si>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</si>
  <si>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</si>
  <si>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</si>
  <si>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</si>
  <si>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</si>
  <si>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</si>
  <si>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</si>
  <si>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</si>
  <si>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</si>
  <si>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</si>
  <si>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</si>
  <si>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</si>
  <si>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</si>
  <si>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</si>
  <si>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</si>
  <si>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</si>
  <si>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</si>
  <si>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</si>
  <si>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</si>
  <si>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</si>
  <si>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</si>
  <si>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</si>
  <si>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</si>
  <si>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</si>
  <si>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</si>
  <si>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</si>
  <si>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</si>
  <si>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</si>
  <si>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</si>
  <si>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</si>
  <si>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</si>
  <si>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</si>
  <si>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</si>
  <si>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</si>
  <si>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</si>
  <si>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</si>
  <si>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</si>
  <si>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</si>
  <si>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</si>
  <si>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</si>
  <si>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</si>
  <si>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</si>
  <si>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</si>
  <si>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</si>
  <si>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</si>
  <si>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</si>
  <si>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</si>
  <si>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</si>
  <si>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</si>
  <si>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</si>
  <si>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</si>
  <si>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</si>
  <si>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</si>
  <si>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</si>
  <si>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</si>
  <si>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</si>
  <si>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</si>
  <si>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</si>
  <si>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</si>
  <si>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</si>
  <si>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</si>
  <si>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</si>
  <si>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</si>
  <si>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</si>
  <si>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</si>
  <si>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</si>
  <si>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</si>
  <si>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</si>
  <si>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</si>
  <si>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</si>
  <si>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</si>
  <si>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</si>
  <si>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</si>
  <si>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</si>
  <si>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</si>
  <si>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</si>
  <si>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</si>
  <si>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</si>
  <si>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</si>
  <si>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</si>
  <si>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</si>
  <si>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</si>
  <si>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</si>
  <si>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</si>
  <si>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</si>
  <si>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</si>
  <si>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</si>
  <si>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</si>
  <si>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</si>
  <si>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</si>
  <si>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</si>
  <si>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</si>
  <si>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</si>
  <si>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</si>
  <si>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</si>
  <si>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</si>
  <si>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</si>
  <si>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</si>
  <si>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</si>
  <si>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</si>
  <si>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</si>
  <si>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</si>
  <si>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</si>
  <si>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</si>
  <si>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</si>
  <si>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</si>
  <si>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</si>
  <si>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</si>
  <si>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</si>
  <si>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</si>
  <si>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</si>
  <si>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</si>
  <si>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</si>
  <si>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</si>
  <si>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</si>
  <si>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</si>
  <si>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</si>
  <si>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</si>
  <si>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</si>
  <si>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</si>
  <si>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</si>
  <si>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</si>
  <si>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</si>
  <si>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</si>
  <si>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</si>
  <si>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</si>
  <si>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</si>
  <si>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</si>
  <si>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</si>
  <si>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</si>
  <si>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</si>
  <si>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</si>
  <si>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</si>
  <si>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</si>
  <si>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</si>
  <si>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</si>
  <si>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</si>
  <si>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</si>
  <si>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</si>
  <si>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</si>
  <si>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</si>
  <si>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</si>
  <si>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</si>
  <si>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</si>
  <si>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</si>
  <si>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</si>
  <si>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</si>
  <si>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</si>
  <si>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</si>
  <si>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</si>
  <si>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</si>
  <si>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</si>
  <si>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</si>
  <si>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</si>
  <si>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</si>
  <si>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</si>
  <si>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</si>
  <si>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</si>
  <si>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</si>
  <si>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</si>
  <si>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</si>
  <si>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</si>
  <si>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</si>
  <si>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</si>
  <si>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</si>
  <si>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</si>
  <si>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</si>
  <si>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</si>
  <si>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</si>
  <si>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</si>
  <si>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</si>
  <si>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</si>
  <si>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</si>
  <si>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</si>
  <si>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</si>
  <si>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</si>
  <si>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</si>
  <si>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</si>
  <si>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</si>
  <si>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</si>
  <si>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</si>
  <si>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</si>
  <si>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</si>
  <si>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</si>
  <si>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</si>
  <si>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</si>
  <si>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</si>
  <si>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</si>
  <si>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</si>
  <si>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</si>
  <si>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</si>
  <si>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</si>
  <si>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</si>
  <si>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</si>
  <si>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</si>
  <si>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</si>
  <si>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</si>
  <si>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</si>
  <si>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</si>
  <si>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</si>
  <si>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</si>
  <si>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</si>
  <si>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</si>
  <si>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</si>
  <si>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</si>
  <si>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</si>
  <si>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</si>
  <si>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</si>
  <si>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</si>
  <si>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</si>
  <si>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</si>
  <si>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</si>
  <si>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</si>
  <si>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</si>
  <si>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</si>
  <si>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</si>
  <si>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</si>
  <si>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</si>
  <si>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</si>
  <si>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</si>
  <si>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</si>
  <si>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</si>
  <si>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</si>
  <si>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</si>
  <si>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</si>
  <si>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</si>
  <si>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</si>
  <si>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</si>
  <si>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</si>
  <si>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</si>
  <si>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</si>
  <si>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</si>
  <si>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</si>
  <si>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</si>
  <si>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</si>
  <si>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</si>
  <si>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</si>
  <si>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</si>
  <si>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</si>
  <si>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</si>
  <si>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</si>
  <si>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</si>
  <si>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</si>
  <si>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</si>
  <si>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</si>
  <si>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</si>
  <si>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</si>
  <si>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</si>
  <si>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</si>
  <si>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</si>
  <si>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</si>
  <si>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</si>
  <si>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</si>
  <si>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</si>
  <si>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</si>
  <si>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</si>
  <si>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</si>
  <si>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</si>
  <si>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</si>
  <si>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</si>
  <si>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</si>
  <si>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</si>
  <si>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</si>
  <si>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</si>
  <si>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</si>
  <si>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</si>
  <si>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</si>
  <si>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</si>
  <si>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</si>
  <si>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</si>
  <si>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</si>
  <si>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</si>
  <si>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</si>
  <si>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</si>
  <si>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</si>
  <si>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</si>
  <si>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</si>
  <si>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</si>
  <si>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</si>
  <si>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</si>
  <si>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</si>
  <si>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</si>
  <si>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</si>
  <si>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</si>
  <si>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</si>
  <si>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</si>
  <si>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</si>
  <si>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</si>
  <si>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</si>
  <si>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</si>
  <si>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</si>
  <si>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</si>
  <si>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</si>
  <si>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</si>
  <si>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</si>
  <si>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</si>
  <si>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</si>
  <si>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</si>
  <si>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</si>
  <si>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</si>
  <si>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</si>
  <si>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</si>
  <si>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</si>
  <si>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</si>
  <si>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</si>
  <si>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</si>
  <si>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</si>
  <si>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</si>
  <si>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</si>
  <si>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</si>
  <si>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</si>
  <si>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</si>
  <si>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</si>
  <si>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</si>
  <si>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</si>
  <si>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</si>
  <si>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</si>
  <si>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</si>
  <si>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</si>
  <si>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</si>
  <si>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</si>
  <si>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</si>
  <si>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</si>
  <si>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</si>
  <si>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</si>
  <si>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</si>
  <si>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</si>
  <si>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</si>
  <si>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</si>
  <si>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</si>
  <si>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</si>
  <si>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</si>
  <si>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</si>
  <si>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</si>
  <si>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</si>
  <si>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</si>
  <si>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</si>
  <si>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</si>
  <si>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</si>
  <si>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</si>
  <si>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</si>
  <si>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</si>
  <si>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</si>
  <si>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</si>
  <si>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</si>
  <si>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</si>
  <si>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</si>
  <si>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</si>
  <si>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</si>
  <si>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</si>
  <si>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</si>
  <si>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</si>
  <si>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</si>
  <si>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</si>
  <si>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</si>
  <si>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</si>
  <si>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</si>
  <si>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</si>
  <si>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</si>
  <si>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</si>
  <si>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</si>
  <si>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</si>
  <si>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</si>
  <si>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</si>
  <si>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</si>
  <si>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</si>
  <si>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</si>
  <si>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</si>
  <si>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</si>
  <si>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</si>
  <si>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</si>
  <si>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</si>
  <si>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</si>
  <si>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</si>
  <si>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</si>
  <si>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</si>
  <si>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</si>
  <si>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</si>
  <si>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</si>
  <si>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</si>
  <si>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</si>
  <si>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</si>
  <si>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</si>
  <si>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</si>
  <si>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</si>
  <si>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</si>
  <si>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</si>
  <si>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</si>
  <si>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</si>
  <si>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</si>
  <si>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</si>
  <si>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</si>
  <si>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</si>
  <si>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</si>
  <si>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</si>
  <si>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</si>
  <si>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</si>
  <si>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</si>
  <si>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</si>
  <si>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</si>
  <si>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</si>
  <si>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</si>
  <si>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</si>
  <si>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</si>
  <si>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</si>
  <si>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</si>
  <si>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</si>
  <si>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</si>
  <si>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</si>
  <si>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</si>
  <si>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</si>
  <si>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</si>
  <si>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</si>
  <si>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</si>
  <si>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</si>
  <si>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</si>
  <si>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</si>
  <si>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</si>
  <si>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</si>
  <si>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</si>
  <si>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</si>
  <si>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</si>
  <si>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</si>
  <si>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</si>
  <si>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</si>
  <si>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</si>
  <si>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</si>
  <si>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</si>
  <si>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</si>
  <si>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</si>
  <si>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</si>
  <si>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</si>
  <si>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</si>
  <si>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</si>
  <si>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</si>
  <si>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</si>
  <si>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</si>
  <si>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</si>
  <si>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</si>
  <si>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</si>
  <si>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</si>
  <si>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</si>
  <si>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</si>
  <si>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</si>
  <si>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</si>
  <si>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</si>
  <si>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</si>
  <si>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</si>
  <si>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</si>
  <si>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</si>
  <si>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</si>
  <si>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</si>
  <si>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</si>
  <si>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</si>
  <si>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</si>
  <si>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</si>
  <si>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</si>
  <si>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</si>
  <si>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</si>
  <si>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</si>
  <si>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</si>
  <si>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</si>
  <si>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</si>
  <si>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</si>
  <si>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</si>
  <si>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</si>
  <si>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</si>
  <si>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</si>
  <si>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</si>
  <si>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</si>
  <si>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</si>
  <si>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</si>
  <si>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</si>
  <si>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</si>
  <si>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</si>
  <si>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</si>
  <si>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</si>
  <si>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</si>
  <si>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</si>
  <si>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</si>
  <si>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</si>
  <si>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</si>
  <si>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</si>
  <si>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</si>
  <si>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</si>
  <si>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</si>
  <si>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</si>
  <si>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</si>
  <si>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</si>
  <si>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</si>
  <si>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</si>
  <si>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</si>
  <si>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</si>
  <si>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</si>
  <si>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</si>
  <si>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</si>
  <si>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</si>
  <si>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</si>
  <si>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</si>
  <si>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</si>
  <si>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</si>
  <si>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</si>
  <si>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</si>
  <si>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</si>
  <si>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</si>
  <si>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</si>
  <si>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</si>
  <si>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</si>
  <si>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</si>
  <si>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</si>
  <si>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</si>
  <si>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</si>
  <si>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</si>
  <si>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</si>
  <si>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</si>
  <si>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</si>
  <si>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</si>
  <si>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</si>
  <si>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</si>
  <si>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</si>
  <si>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</si>
  <si>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</si>
  <si>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</si>
  <si>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</si>
  <si>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</si>
  <si>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</si>
  <si>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</si>
  <si>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</si>
  <si>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</si>
  <si>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</si>
  <si>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</si>
  <si>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</si>
  <si>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</si>
  <si>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</si>
  <si>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</si>
  <si>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</si>
  <si>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</si>
  <si>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</si>
  <si>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</si>
  <si>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</si>
  <si>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</si>
  <si>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</si>
  <si>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</si>
  <si>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</si>
  <si>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</si>
  <si>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</si>
  <si>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</si>
  <si>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</si>
  <si>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</si>
  <si>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</si>
  <si>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</si>
  <si>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</si>
  <si>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</si>
  <si>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</si>
  <si>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</si>
  <si>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</si>
  <si>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</si>
  <si>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</si>
  <si>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</si>
  <si>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</si>
  <si>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</si>
  <si>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</si>
  <si>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</si>
  <si>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</si>
  <si>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</si>
  <si>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</si>
  <si>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</si>
  <si>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</si>
  <si>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</si>
  <si>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</si>
  <si>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</si>
  <si>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</si>
  <si>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</si>
  <si>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</si>
  <si>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</si>
  <si>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</si>
  <si>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</si>
  <si>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</si>
  <si>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</si>
  <si>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</si>
  <si>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</si>
  <si>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</si>
  <si>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</si>
  <si>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</si>
  <si>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</si>
  <si>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</si>
  <si>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</si>
  <si>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</si>
  <si>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</si>
  <si>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</si>
  <si>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</si>
  <si>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</si>
  <si>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</si>
  <si>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</si>
  <si>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</si>
  <si>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</si>
  <si>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</si>
  <si>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</si>
  <si>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</si>
  <si>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</si>
  <si>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</si>
  <si>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</si>
  <si>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</si>
  <si>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</si>
  <si>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</si>
  <si>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</si>
  <si>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</si>
  <si>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</si>
  <si>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</si>
  <si>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</si>
  <si>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</si>
  <si>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</si>
  <si>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</si>
  <si>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</si>
  <si>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</si>
  <si>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</si>
  <si>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</si>
  <si>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</si>
  <si>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</si>
  <si>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</si>
  <si>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</si>
  <si>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</si>
  <si>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</si>
  <si>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</si>
  <si>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</si>
  <si>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</si>
  <si>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</si>
  <si>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</si>
  <si>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</si>
  <si>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</si>
  <si>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</si>
  <si>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</si>
  <si>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</si>
  <si>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</si>
  <si>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</si>
  <si>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</si>
  <si>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</si>
  <si>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</si>
  <si>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</si>
  <si>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</si>
  <si>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</si>
  <si>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</si>
  <si>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</si>
  <si>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</si>
  <si>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</si>
  <si>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</si>
  <si>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</si>
  <si>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</si>
  <si>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</si>
  <si>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</si>
  <si>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</si>
  <si>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</si>
  <si>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</si>
  <si>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</si>
  <si>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</si>
  <si>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</si>
  <si>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</si>
  <si>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</si>
  <si>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</si>
  <si>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</si>
  <si>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</si>
  <si>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</si>
  <si>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</si>
  <si>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</si>
  <si>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</si>
  <si>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</si>
  <si>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</si>
  <si>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</si>
  <si>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</si>
  <si>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</si>
  <si>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</si>
  <si>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</si>
  <si>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</si>
  <si>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</si>
  <si>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</si>
  <si>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</si>
  <si>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</si>
  <si>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</si>
  <si>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</si>
  <si>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</si>
  <si>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</si>
  <si>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</si>
  <si>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</si>
  <si>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</si>
  <si>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</si>
  <si>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</si>
  <si>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</si>
  <si>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</si>
  <si>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</si>
  <si>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</si>
  <si>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</si>
  <si>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</si>
  <si>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</si>
  <si>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</si>
  <si>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</si>
  <si>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</si>
  <si>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</si>
  <si>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</si>
  <si>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</si>
  <si>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</si>
  <si>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</si>
  <si>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</si>
  <si>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</si>
  <si>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</si>
  <si>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</si>
  <si>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</si>
  <si>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</si>
  <si>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</si>
  <si>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</si>
  <si>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</si>
  <si>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</si>
  <si>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</si>
  <si>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</si>
  <si>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</si>
  <si>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</si>
  <si>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</si>
  <si>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</si>
  <si>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</si>
  <si>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</si>
  <si>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</si>
  <si>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</si>
  <si>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</si>
  <si>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</si>
  <si>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</si>
  <si>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</si>
  <si>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</si>
  <si>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</si>
  <si>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</si>
  <si>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</si>
  <si>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</si>
  <si>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</si>
  <si>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</si>
  <si>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</si>
  <si>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</si>
  <si>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</si>
  <si>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</si>
  <si>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</si>
  <si>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</si>
  <si>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</si>
  <si>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</si>
  <si>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</si>
  <si>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</si>
  <si>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</si>
  <si>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</si>
  <si>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</si>
  <si>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</si>
  <si>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</si>
  <si>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</si>
  <si>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</si>
  <si>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</si>
  <si>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</si>
  <si>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</si>
  <si>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</si>
  <si>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</si>
  <si>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</si>
  <si>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</si>
  <si>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</si>
  <si>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</si>
  <si>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</si>
  <si>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</si>
  <si>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</si>
  <si>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</si>
  <si>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</si>
  <si>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</si>
  <si>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</si>
  <si>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</si>
  <si>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</si>
  <si>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</si>
  <si>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</si>
  <si>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</si>
  <si>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</si>
  <si>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</si>
  <si>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</si>
  <si>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</si>
  <si>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</si>
  <si>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</si>
  <si>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</si>
  <si>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</si>
  <si>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</si>
  <si>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</si>
  <si>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</si>
  <si>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</si>
  <si>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</si>
  <si>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</si>
  <si>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</si>
  <si>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</si>
  <si>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</si>
  <si>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</si>
  <si>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</si>
  <si>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</si>
  <si>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</si>
  <si>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</si>
  <si>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</si>
  <si>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</si>
  <si>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</si>
  <si>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</si>
  <si>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</si>
  <si>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</si>
  <si>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</si>
  <si>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</si>
  <si>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</si>
  <si>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</si>
  <si>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</si>
  <si>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</si>
  <si>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</si>
  <si>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</si>
  <si>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</si>
  <si>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</si>
  <si>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</si>
  <si>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</si>
  <si>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</si>
  <si>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</si>
  <si>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</si>
  <si>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</si>
  <si>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</si>
  <si>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</si>
  <si>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</si>
  <si>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</si>
  <si>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</si>
  <si>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</si>
  <si>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</si>
  <si>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</si>
  <si>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</si>
  <si>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</si>
  <si>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</si>
  <si>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</si>
  <si>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</si>
  <si>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</si>
  <si>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</si>
  <si>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</si>
  <si>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</si>
  <si>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</si>
  <si>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</si>
  <si>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</si>
  <si>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</si>
  <si>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</si>
  <si>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</si>
  <si>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</si>
  <si>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</si>
  <si>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</si>
  <si>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</si>
  <si>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</si>
  <si>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</si>
  <si>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</si>
  <si>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</si>
  <si>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</si>
  <si>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</si>
  <si>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</si>
  <si>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</si>
  <si>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</si>
  <si>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</si>
  <si>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</si>
  <si>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</si>
  <si>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</si>
  <si>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</si>
  <si>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</si>
  <si>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</si>
  <si>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</si>
  <si>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</si>
  <si>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</si>
  <si>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</si>
  <si>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</si>
  <si>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</si>
  <si>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</si>
  <si>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</si>
  <si>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</si>
  <si>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</si>
  <si>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</si>
  <si>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</si>
  <si>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</si>
  <si>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</si>
  <si>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</si>
  <si>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</si>
  <si>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</si>
  <si>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</si>
  <si>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</si>
  <si>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</si>
  <si>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</si>
  <si>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</si>
  <si>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</si>
  <si>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</si>
  <si>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</si>
  <si>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</si>
  <si>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</si>
  <si>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</si>
  <si>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</si>
  <si>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</si>
  <si>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</si>
  <si>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</si>
  <si>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</si>
  <si>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</si>
  <si>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</si>
  <si>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</si>
  <si>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</si>
  <si>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</si>
  <si>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</si>
  <si>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</si>
  <si>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</si>
  <si>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</si>
  <si>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</si>
  <si>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</si>
  <si>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</si>
  <si>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</si>
  <si>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</si>
  <si>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</si>
  <si>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</si>
  <si>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</si>
  <si>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</si>
  <si>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</si>
  <si>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</si>
  <si>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</si>
  <si>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</si>
  <si>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</si>
  <si>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</si>
  <si>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</si>
  <si>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</si>
  <si>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</si>
  <si>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</si>
  <si>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</si>
  <si>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</si>
  <si>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</si>
  <si>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</si>
  <si>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</si>
  <si>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</si>
  <si>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</si>
  <si>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</si>
  <si>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</si>
  <si>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</si>
  <si>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</si>
  <si>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</si>
  <si>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</si>
  <si>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</si>
  <si>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</si>
  <si>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</si>
  <si>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</si>
  <si>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</si>
  <si>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</si>
  <si>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</si>
  <si>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</si>
  <si>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</si>
  <si>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</si>
  <si>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</si>
  <si>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</si>
  <si>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</si>
  <si>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</si>
  <si>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</si>
  <si>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</si>
  <si>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</si>
  <si>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</si>
  <si>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</si>
  <si>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</si>
  <si>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</si>
  <si>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</si>
  <si>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</si>
  <si>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</si>
  <si>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</si>
  <si>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</si>
  <si>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</si>
  <si>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</si>
  <si>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</si>
  <si>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</si>
  <si>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</si>
  <si>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</si>
  <si>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</si>
  <si>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</si>
  <si>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</si>
  <si>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</si>
  <si>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</si>
  <si>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</si>
  <si>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</si>
  <si>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</si>
  <si>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</si>
  <si>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</si>
  <si>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</si>
  <si>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</si>
  <si>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</si>
  <si>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</si>
  <si>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</si>
  <si>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</si>
  <si>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</si>
  <si>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</si>
  <si>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</si>
  <si>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</si>
  <si>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</si>
  <si>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</si>
  <si>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</si>
  <si>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</si>
  <si>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</si>
  <si>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</si>
  <si>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</si>
  <si>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</si>
  <si>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</si>
  <si>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</si>
  <si>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</si>
  <si>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</si>
  <si>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</si>
  <si>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</si>
  <si>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</si>
  <si>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</si>
  <si>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</si>
  <si>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</si>
  <si>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</si>
  <si>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</si>
  <si>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</si>
  <si>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</si>
  <si>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</si>
  <si>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</si>
  <si>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</si>
  <si>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</si>
  <si>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</si>
  <si>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</si>
  <si>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</si>
  <si>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</si>
  <si>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</si>
  <si>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</si>
  <si>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</si>
  <si>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</si>
  <si>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</si>
  <si>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</si>
  <si>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</si>
  <si>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</si>
  <si>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</si>
  <si>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</si>
  <si>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</si>
  <si>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</si>
  <si>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</si>
  <si>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</si>
  <si>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</si>
  <si>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</si>
  <si>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</si>
  <si>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</si>
  <si>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</si>
  <si>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</si>
  <si>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</si>
  <si>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</si>
  <si>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</si>
  <si>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</si>
  <si>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</si>
  <si>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</si>
  <si>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</si>
  <si>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</si>
  <si>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</si>
  <si>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</si>
  <si>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</si>
  <si>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</si>
  <si>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</si>
  <si>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</si>
  <si>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</si>
  <si>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</si>
  <si>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</si>
  <si>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</si>
  <si>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</si>
  <si>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</si>
  <si>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</si>
  <si>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</si>
  <si>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</si>
  <si>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</si>
  <si>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</si>
  <si>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</si>
  <si>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</si>
  <si>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</si>
  <si>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</si>
  <si>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</si>
  <si>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</si>
  <si>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</si>
  <si>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</si>
  <si>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</si>
  <si>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</si>
  <si>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</si>
  <si>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</si>
  <si>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</si>
  <si>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</si>
  <si>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</si>
  <si>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</si>
  <si>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</si>
  <si>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</si>
  <si>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</si>
  <si>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</si>
  <si>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</si>
  <si>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</si>
  <si>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</si>
  <si>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</si>
  <si>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</si>
  <si>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</si>
  <si>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</si>
  <si>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</si>
  <si>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</si>
  <si>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</si>
  <si>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</si>
  <si>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</si>
  <si>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</si>
  <si>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</si>
  <si>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</si>
  <si>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</si>
  <si>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</si>
  <si>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</si>
  <si>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</si>
  <si>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</si>
  <si>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</si>
  <si>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</si>
  <si>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</si>
  <si>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</si>
  <si>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</si>
  <si>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</si>
  <si>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</si>
  <si>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</si>
  <si>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</si>
  <si>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</si>
  <si>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</si>
  <si>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</si>
  <si>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</si>
  <si>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</si>
  <si>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</si>
  <si>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</si>
  <si>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</si>
  <si>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</si>
  <si>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</si>
  <si>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</si>
  <si>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</si>
  <si>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</si>
  <si>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</si>
  <si>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</si>
  <si>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</si>
  <si>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</si>
  <si>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</si>
  <si>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</si>
  <si>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</si>
  <si>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</si>
  <si>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</si>
  <si>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</si>
  <si>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</si>
  <si>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</si>
  <si>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</si>
  <si>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</si>
  <si>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</si>
  <si>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</si>
  <si>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</si>
  <si>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</si>
  <si>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</si>
  <si>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</si>
  <si>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</si>
  <si>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</si>
  <si>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</si>
  <si>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</si>
  <si>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</si>
  <si>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</si>
  <si>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</si>
  <si>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</si>
  <si>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</si>
  <si>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</si>
  <si>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</si>
  <si>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</si>
  <si>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</si>
  <si>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</si>
  <si>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</si>
  <si>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</si>
  <si>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</si>
  <si>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</si>
  <si>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</si>
  <si>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</si>
  <si>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</si>
  <si>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</si>
  <si>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</si>
  <si>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</si>
  <si>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</si>
  <si>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</si>
  <si>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</si>
  <si>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</si>
  <si>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</si>
  <si>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</si>
  <si>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</si>
  <si>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</si>
  <si>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</si>
  <si>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</si>
  <si>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</si>
  <si>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</si>
  <si>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</si>
  <si>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</si>
  <si>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</si>
  <si>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</si>
  <si>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</si>
  <si>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</si>
  <si>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</si>
  <si>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</si>
  <si>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</si>
  <si>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</si>
  <si>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</si>
  <si>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</si>
  <si>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</si>
  <si>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</si>
  <si>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</si>
  <si>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</si>
  <si>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</si>
  <si>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</si>
  <si>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</si>
  <si>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</si>
  <si>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</si>
  <si>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</si>
  <si>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</si>
  <si>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</si>
  <si>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</si>
  <si>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</si>
  <si>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</si>
  <si>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</si>
  <si>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</si>
  <si>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</si>
  <si>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</si>
  <si>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</si>
  <si>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</si>
  <si>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</si>
  <si>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</si>
  <si>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</si>
  <si>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</si>
  <si>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</si>
  <si>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</si>
  <si>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</si>
  <si>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</si>
  <si>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</si>
  <si>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</si>
  <si>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</si>
  <si>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</si>
  <si>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</si>
  <si>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</si>
  <si>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</si>
  <si>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</si>
  <si>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</si>
  <si>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</si>
  <si>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</si>
  <si>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</si>
  <si>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</si>
  <si>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</si>
  <si>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</si>
  <si>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</si>
  <si>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</si>
  <si>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</si>
  <si>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</si>
  <si>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</si>
  <si>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</si>
  <si>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</si>
  <si>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</si>
  <si>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</si>
  <si>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</si>
  <si>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</si>
  <si>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</si>
  <si>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</si>
  <si>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</si>
  <si>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</si>
  <si>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</si>
  <si>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</si>
  <si>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</si>
  <si>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</si>
  <si>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</si>
  <si>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</si>
  <si>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</si>
  <si>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</si>
  <si>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</si>
  <si>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</si>
  <si>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</si>
  <si>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</si>
  <si>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</si>
  <si>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</si>
  <si>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</si>
  <si>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</si>
  <si>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</si>
  <si>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</si>
  <si>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</si>
  <si>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</si>
  <si>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</si>
  <si>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</si>
  <si>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</si>
  <si>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</si>
  <si>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</si>
  <si>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</si>
  <si>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</si>
  <si>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</si>
  <si>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</si>
  <si>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</si>
  <si>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</si>
  <si>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</si>
  <si>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</si>
  <si>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</si>
  <si>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</si>
  <si>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</si>
  <si>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</si>
  <si>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</si>
  <si>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</si>
  <si>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</si>
  <si>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</si>
  <si>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</si>
  <si>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</si>
  <si>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</si>
  <si>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</si>
  <si>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</si>
  <si>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</si>
  <si>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</si>
  <si>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</si>
  <si>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</si>
  <si>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</si>
  <si>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</si>
  <si>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</si>
  <si>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</si>
  <si>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</si>
  <si>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</si>
  <si>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</si>
  <si>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</si>
  <si>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</si>
  <si>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</si>
  <si>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</si>
  <si>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</si>
  <si>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</si>
  <si>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</si>
  <si>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</si>
  <si>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</si>
  <si>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</si>
  <si>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</si>
  <si>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</si>
  <si>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</si>
  <si>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</si>
  <si>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</si>
  <si>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</si>
  <si>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</si>
  <si>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</si>
  <si>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</si>
  <si>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</si>
  <si>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</si>
  <si>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</si>
  <si>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</si>
  <si>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</si>
  <si>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</si>
  <si>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</si>
  <si>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</si>
  <si>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</si>
  <si>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</si>
  <si>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</si>
  <si>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</si>
  <si>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</si>
  <si>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</si>
  <si>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</si>
  <si>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</si>
  <si>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</si>
  <si>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</si>
  <si>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</si>
  <si>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</si>
  <si>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</si>
  <si>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</si>
  <si>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</si>
  <si>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</si>
  <si>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</si>
  <si>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</si>
  <si>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</si>
  <si>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</si>
  <si>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</si>
  <si>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</si>
  <si>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</si>
  <si>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</si>
  <si>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</si>
  <si>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</si>
  <si>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</si>
  <si>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</si>
  <si>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</si>
  <si>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</si>
  <si>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</si>
  <si>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</si>
  <si>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</si>
  <si>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</si>
  <si>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</si>
  <si>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</si>
  <si>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</si>
  <si>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</si>
  <si>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</si>
  <si>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</si>
  <si>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</si>
  <si>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</si>
  <si>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</si>
  <si>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</si>
  <si>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</si>
  <si>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</si>
  <si>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</si>
  <si>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</si>
  <si>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</si>
  <si>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</si>
  <si>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</si>
  <si>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</si>
  <si>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</si>
  <si>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</si>
  <si>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</si>
  <si>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</si>
  <si>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</si>
  <si>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</si>
  <si>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</si>
  <si>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</si>
  <si>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</si>
  <si>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</si>
  <si>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</si>
  <si>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</si>
  <si>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</si>
  <si>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</si>
  <si>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</si>
  <si>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</si>
  <si>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</si>
  <si>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</si>
  <si>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</si>
  <si>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</si>
  <si>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</si>
  <si>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</si>
  <si>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</si>
  <si>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</si>
  <si>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</si>
  <si>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</si>
  <si>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</si>
  <si>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</si>
  <si>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</si>
  <si>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</si>
  <si>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</si>
  <si>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</si>
  <si>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</si>
  <si>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</si>
  <si>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</si>
  <si>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</si>
  <si>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</si>
  <si>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</si>
  <si>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</si>
  <si>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</si>
  <si>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</si>
  <si>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</si>
  <si>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</si>
  <si>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</si>
  <si>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</si>
  <si>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</si>
  <si>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</si>
  <si>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</si>
  <si>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</si>
  <si>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</si>
  <si>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</si>
  <si>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</si>
  <si>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</si>
  <si>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</si>
  <si>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</si>
  <si>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</si>
  <si>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</si>
  <si>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</si>
  <si>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</si>
  <si>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</si>
  <si>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</si>
  <si>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</si>
  <si>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</si>
  <si>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</si>
  <si>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</si>
  <si>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</si>
  <si>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</si>
  <si>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</si>
  <si>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</si>
  <si>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</si>
  <si>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</si>
  <si>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</si>
  <si>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</si>
  <si>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</si>
  <si>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</si>
  <si>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</si>
  <si>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</si>
  <si>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</si>
  <si>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</si>
  <si>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</si>
  <si>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</si>
  <si>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</si>
  <si>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</si>
  <si>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</si>
  <si>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</si>
  <si>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</si>
  <si>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</si>
  <si>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</si>
  <si>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</si>
  <si>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</si>
  <si>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</si>
  <si>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</si>
  <si>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</si>
  <si>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</si>
  <si>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</si>
  <si>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</si>
  <si>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</si>
  <si>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</si>
  <si>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</si>
  <si>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</si>
  <si>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</si>
  <si>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</si>
  <si>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</si>
  <si>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</si>
  <si>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</si>
  <si>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</si>
  <si>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</si>
  <si>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</si>
  <si>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</si>
  <si>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</si>
  <si>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</si>
  <si>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</si>
  <si>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</si>
  <si>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</si>
  <si>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</si>
  <si>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</si>
  <si>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</si>
  <si>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</si>
  <si>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</si>
  <si>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</si>
  <si>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</si>
  <si>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</si>
  <si>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</si>
  <si>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</si>
  <si>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</si>
  <si>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</si>
  <si>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</si>
  <si>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</si>
  <si>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</si>
  <si>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</si>
  <si>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</si>
  <si>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</si>
  <si>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</si>
  <si>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</si>
  <si>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</si>
  <si>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</si>
  <si>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</si>
  <si>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</si>
  <si>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</si>
  <si>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</si>
  <si>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</si>
  <si>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</si>
  <si>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</si>
  <si>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</si>
  <si>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</si>
  <si>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</si>
  <si>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</si>
  <si>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</si>
  <si>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</si>
  <si>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</si>
  <si>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</si>
  <si>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</si>
  <si>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</si>
  <si>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</si>
  <si>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</si>
  <si>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</si>
  <si>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</si>
  <si>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</si>
  <si>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</si>
  <si>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</si>
  <si>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</si>
  <si>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</si>
  <si>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</si>
  <si>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</si>
  <si>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</si>
  <si>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</si>
  <si>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</si>
  <si>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</si>
  <si>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</si>
  <si>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</si>
  <si>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</si>
  <si>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</si>
  <si>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</si>
  <si>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</si>
  <si>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</si>
  <si>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</si>
  <si>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</si>
  <si>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</si>
  <si>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</si>
  <si>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</si>
  <si>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</si>
  <si>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</si>
  <si>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</si>
  <si>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</si>
  <si>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</si>
  <si>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</si>
  <si>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</si>
  <si>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</si>
  <si>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</si>
  <si>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</si>
  <si>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</si>
  <si>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</si>
  <si>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</si>
  <si>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</si>
  <si>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</si>
  <si>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</si>
  <si>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</si>
  <si>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</si>
  <si>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</si>
  <si>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</si>
  <si>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</si>
  <si>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</si>
  <si>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</si>
  <si>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</si>
  <si>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</si>
  <si>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</si>
  <si>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</si>
  <si>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</si>
  <si>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</si>
  <si>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</si>
  <si>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</si>
  <si>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</si>
  <si>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</si>
  <si>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</si>
  <si>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</si>
  <si>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</si>
  <si>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</si>
  <si>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</si>
  <si>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</si>
  <si>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</si>
  <si>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</si>
  <si>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</si>
  <si>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</si>
  <si>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</si>
  <si>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</si>
  <si>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</si>
  <si>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</si>
  <si>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</si>
  <si>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</si>
  <si>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</si>
  <si>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</si>
  <si>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</si>
  <si>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</si>
  <si>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</si>
  <si>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</si>
  <si>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</si>
  <si>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</si>
  <si>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</si>
  <si>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</si>
  <si>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</si>
  <si>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</si>
  <si>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</si>
  <si>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</si>
  <si>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</si>
  <si>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</si>
  <si>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</si>
  <si>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</si>
  <si>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</si>
  <si>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</si>
  <si>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</si>
  <si>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</si>
  <si>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</si>
  <si>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</si>
  <si>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</si>
  <si>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</si>
  <si>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</si>
  <si>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</si>
  <si>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</si>
  <si>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</si>
  <si>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</si>
  <si>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</si>
  <si>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</si>
  <si>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</si>
  <si>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</si>
  <si>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</si>
  <si>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</si>
  <si>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</si>
  <si>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</si>
  <si>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</si>
  <si>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</si>
  <si>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</si>
  <si>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</si>
  <si>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</si>
  <si>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</si>
  <si>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</si>
  <si>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</si>
  <si>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</si>
  <si>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</si>
  <si>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</si>
  <si>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</si>
  <si>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</si>
  <si>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</si>
  <si>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</si>
  <si>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</si>
  <si>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</si>
  <si>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</si>
  <si>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</si>
  <si>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</si>
  <si>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</si>
  <si>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</si>
  <si>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</si>
  <si>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</si>
  <si>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</si>
  <si>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</si>
  <si>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</si>
  <si>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</si>
  <si>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</si>
  <si>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</si>
  <si>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</si>
  <si>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</si>
  <si>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</si>
  <si>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</si>
  <si>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</si>
  <si>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</si>
  <si>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</si>
  <si>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</si>
  <si>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</si>
  <si>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</si>
  <si>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</si>
  <si>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</si>
  <si>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</si>
  <si>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</si>
  <si>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</si>
  <si>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</si>
  <si>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</si>
  <si>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</si>
  <si>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</si>
  <si>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</si>
  <si>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</si>
  <si>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</si>
  <si>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</si>
  <si>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</si>
  <si>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</si>
  <si>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</si>
  <si>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</si>
  <si>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</si>
  <si>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</si>
  <si>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</si>
  <si>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</si>
  <si>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</si>
  <si>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</si>
  <si>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</si>
  <si>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</si>
  <si>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</si>
  <si>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</si>
  <si>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</si>
  <si>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</si>
  <si>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</si>
  <si>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</si>
  <si>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</si>
  <si>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</si>
  <si>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</si>
  <si>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</si>
  <si>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</si>
  <si>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</si>
  <si>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</si>
  <si>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</si>
  <si>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</si>
  <si>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</si>
  <si>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</si>
  <si>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</si>
  <si>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</si>
  <si>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</si>
  <si>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</si>
  <si>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</si>
  <si>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</si>
  <si>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</si>
  <si>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</si>
  <si>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</si>
  <si>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</si>
  <si>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</si>
  <si>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</si>
  <si>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</si>
  <si>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</si>
  <si>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</si>
  <si>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</si>
  <si>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</si>
  <si>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</si>
  <si>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</si>
  <si>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</si>
  <si>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</si>
  <si>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</si>
  <si>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</si>
  <si>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</si>
  <si>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</si>
  <si>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</si>
  <si>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</si>
  <si>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</si>
  <si>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</si>
  <si>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</si>
  <si>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</si>
  <si>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</si>
  <si>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</si>
  <si>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</si>
  <si>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</si>
  <si>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</si>
  <si>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</si>
  <si>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</si>
  <si>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</si>
  <si>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</si>
  <si>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</si>
  <si>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</si>
  <si>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</si>
  <si>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</si>
  <si>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</si>
  <si>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</si>
  <si>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</si>
  <si>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</si>
  <si>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</si>
  <si>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</si>
  <si>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</si>
  <si>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</si>
  <si>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</si>
  <si>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</si>
  <si>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</si>
  <si>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</si>
  <si>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</si>
  <si>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</si>
  <si>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</si>
  <si>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</si>
  <si>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</si>
  <si>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</si>
  <si>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</si>
  <si>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</si>
  <si>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</si>
  <si>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</si>
  <si>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</si>
  <si>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</si>
  <si>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</si>
  <si>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</si>
  <si>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</si>
  <si>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</si>
  <si>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</si>
  <si>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</si>
  <si>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</si>
  <si>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</si>
  <si>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</si>
  <si>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</si>
  <si>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</si>
  <si>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</si>
  <si>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</si>
  <si>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</si>
  <si>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</si>
  <si>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</si>
  <si>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</si>
  <si>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</si>
  <si>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</si>
  <si>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</si>
  <si>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</si>
  <si>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</si>
  <si>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</si>
  <si>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</si>
  <si>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</si>
  <si>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</si>
  <si>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</si>
  <si>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</si>
  <si>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</si>
  <si>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</si>
  <si>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</si>
  <si>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</si>
  <si>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</si>
  <si>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</si>
  <si>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</si>
  <si>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</si>
  <si>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</si>
  <si>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</si>
  <si>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</si>
  <si>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</si>
  <si>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</si>
  <si>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</si>
  <si>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</si>
  <si>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</si>
  <si>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</si>
  <si>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</si>
  <si>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</si>
  <si>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</si>
  <si>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</si>
  <si>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</si>
  <si>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</si>
  <si>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</si>
  <si>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</si>
  <si>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</si>
  <si>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</si>
  <si>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</si>
  <si>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</si>
  <si>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</si>
  <si>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</si>
  <si>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</si>
  <si>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</si>
  <si>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</si>
  <si>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</si>
  <si>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</si>
  <si>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</si>
  <si>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</si>
  <si>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</si>
  <si>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</si>
  <si>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</si>
  <si>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</si>
  <si>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</si>
  <si>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</si>
  <si>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</si>
  <si>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</si>
  <si>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</si>
  <si>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</si>
  <si>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</si>
  <si>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</si>
  <si>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</si>
  <si>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</si>
  <si>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</si>
  <si>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</si>
  <si>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</si>
  <si>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</si>
  <si>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</si>
  <si>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</si>
  <si>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</si>
  <si>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</si>
  <si>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</si>
  <si>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</si>
  <si>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</si>
  <si>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</si>
  <si>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</si>
  <si>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</si>
  <si>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</si>
  <si>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</si>
  <si>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</si>
  <si>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</si>
  <si>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</si>
  <si>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</si>
  <si>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</si>
  <si>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</si>
  <si>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</si>
  <si>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</si>
  <si>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</si>
  <si>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</si>
  <si>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</si>
  <si>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</si>
  <si>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</si>
  <si>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</si>
  <si>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</si>
  <si>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</si>
  <si>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</si>
  <si>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</si>
  <si>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</si>
  <si>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</si>
  <si>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</si>
  <si>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</si>
  <si>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</si>
  <si>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</si>
  <si>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</si>
  <si>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</si>
  <si>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</si>
  <si>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</si>
  <si>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</si>
  <si>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</si>
  <si>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</si>
  <si>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</si>
  <si>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</si>
  <si>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</si>
  <si>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</si>
  <si>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</si>
  <si>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</si>
  <si>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</si>
  <si>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</si>
  <si>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</si>
  <si>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</si>
  <si>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</si>
  <si>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</si>
  <si>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</si>
  <si>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</si>
  <si>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</si>
  <si>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</si>
  <si>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</si>
  <si>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</si>
  <si>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</si>
  <si>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</si>
  <si>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</si>
  <si>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</si>
  <si>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</si>
  <si>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</si>
  <si>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</si>
  <si>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</si>
  <si>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</si>
  <si>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</si>
  <si>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</si>
  <si>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</si>
  <si>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</si>
  <si>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</si>
  <si>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</si>
  <si>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</si>
  <si>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</si>
  <si>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</si>
  <si>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</si>
  <si>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</si>
  <si>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</si>
  <si>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</si>
  <si>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</si>
  <si>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</si>
  <si>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</si>
  <si>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</si>
  <si>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</si>
  <si>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</si>
  <si>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</si>
  <si>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</si>
  <si>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</si>
  <si>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</si>
  <si>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</si>
  <si>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</si>
  <si>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</si>
  <si>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</si>
  <si>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</si>
  <si>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</si>
  <si>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</si>
  <si>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</si>
  <si>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</si>
  <si>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</si>
  <si>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</si>
  <si>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</si>
  <si>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</si>
  <si>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</si>
  <si>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</si>
  <si>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</si>
  <si>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</si>
  <si>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</si>
  <si>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</si>
  <si>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</si>
  <si>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</si>
  <si>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</si>
  <si>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</si>
  <si>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</si>
  <si>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</si>
  <si>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</si>
  <si>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</si>
  <si>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</si>
  <si>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</si>
  <si>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</si>
  <si>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</si>
  <si>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</si>
  <si>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</si>
  <si>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</si>
  <si>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</si>
  <si>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</si>
  <si>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</si>
  <si>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</si>
  <si>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</si>
  <si>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</si>
  <si>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</si>
  <si>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</si>
  <si>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</si>
  <si>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</si>
  <si>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</si>
  <si>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</si>
  <si>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</si>
  <si>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</si>
  <si>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</si>
  <si>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</si>
  <si>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</si>
  <si>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</si>
  <si>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</si>
  <si>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</si>
  <si>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</si>
  <si>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</si>
  <si>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</si>
  <si>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</si>
  <si>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</si>
  <si>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</si>
  <si>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</si>
  <si>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</si>
  <si>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</si>
  <si>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</si>
  <si>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</si>
  <si>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</si>
  <si>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</si>
  <si>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</si>
  <si>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</si>
  <si>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</si>
  <si>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</si>
  <si>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</si>
  <si>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</si>
  <si>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</si>
  <si>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</si>
  <si>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</si>
  <si>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</si>
  <si>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</si>
  <si>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</si>
  <si>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</si>
  <si>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</si>
  <si>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</si>
  <si>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</si>
  <si>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</si>
  <si>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</si>
  <si>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</si>
  <si>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</si>
  <si>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</si>
  <si>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</si>
  <si>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</si>
  <si>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</si>
  <si>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</si>
  <si>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</si>
  <si>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</si>
  <si>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</si>
  <si>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</si>
  <si>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</si>
  <si>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</si>
  <si>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</si>
  <si>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</si>
  <si>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</si>
  <si>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</si>
  <si>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</si>
  <si>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</si>
  <si>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</si>
  <si>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</si>
  <si>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</si>
  <si>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</si>
  <si>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</si>
  <si>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</si>
  <si>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</si>
  <si>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</si>
  <si>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</si>
  <si>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</si>
  <si>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</si>
  <si>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</si>
  <si>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</si>
  <si>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</si>
  <si>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</si>
  <si>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</si>
  <si>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</si>
  <si>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</si>
  <si>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</si>
  <si>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</si>
  <si>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</si>
  <si>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</si>
  <si>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</si>
  <si>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</si>
  <si>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</si>
  <si>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</si>
  <si>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</si>
  <si>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</si>
  <si>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</si>
  <si>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</si>
  <si>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</si>
  <si>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</si>
  <si>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</si>
  <si>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</si>
  <si>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</si>
  <si>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</si>
  <si>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</si>
  <si>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</si>
  <si>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</si>
  <si>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</si>
  <si>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</si>
  <si>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</si>
  <si>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</si>
  <si>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</si>
  <si>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</si>
  <si>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</si>
  <si>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</si>
  <si>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</si>
  <si>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</si>
  <si>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</si>
  <si>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</si>
  <si>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</si>
  <si>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</si>
  <si>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</si>
  <si>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</si>
  <si>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</si>
  <si>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</si>
  <si>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</si>
  <si>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</si>
  <si>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</si>
  <si>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</si>
  <si>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</si>
  <si>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</si>
  <si>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</si>
  <si>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</si>
  <si>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</si>
  <si>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</si>
  <si>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</si>
  <si>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</si>
  <si>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</si>
  <si>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</si>
  <si>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</si>
  <si>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</si>
  <si>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</si>
  <si>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</si>
  <si>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</si>
  <si>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</si>
  <si>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</si>
  <si>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</si>
  <si>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</si>
  <si>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</si>
  <si>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</si>
  <si>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</si>
  <si>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</si>
  <si>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</si>
  <si>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</si>
  <si>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</si>
  <si>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</si>
  <si>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</si>
  <si>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</si>
  <si>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</si>
  <si>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</si>
  <si>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</si>
  <si>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</si>
  <si>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</si>
  <si>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</si>
  <si>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</si>
  <si>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</si>
  <si>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</si>
  <si>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</si>
  <si>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</si>
  <si>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</si>
  <si>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</si>
  <si>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</si>
  <si>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</si>
  <si>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</si>
  <si>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</si>
  <si>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</si>
  <si>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</si>
  <si>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</si>
  <si>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</si>
  <si>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</si>
  <si>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</si>
  <si>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</si>
  <si>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</si>
  <si>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</si>
  <si>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</si>
  <si>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</si>
  <si>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</si>
  <si>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</si>
  <si>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</si>
  <si>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</si>
  <si>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</si>
  <si>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</si>
  <si>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</si>
  <si>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</si>
  <si>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</si>
  <si>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</si>
  <si>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</si>
  <si>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</si>
  <si>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</si>
  <si>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</si>
  <si>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</si>
  <si>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</si>
  <si>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</si>
  <si>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</si>
  <si>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</si>
  <si>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</si>
  <si>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</si>
  <si>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</si>
  <si>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</si>
  <si>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</si>
  <si>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</si>
  <si>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</si>
  <si>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</si>
  <si>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</si>
  <si>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</si>
  <si>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</si>
  <si>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</si>
  <si>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</si>
  <si>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</si>
  <si>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</si>
  <si>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</si>
  <si>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</si>
  <si>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</si>
  <si>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</si>
  <si>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</si>
  <si>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</si>
  <si>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</si>
  <si>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</si>
  <si>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</si>
  <si>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</si>
  <si>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</si>
  <si>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</si>
  <si>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</si>
  <si>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</si>
  <si>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</si>
  <si>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</si>
  <si>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</si>
  <si>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</si>
  <si>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</si>
  <si>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</si>
  <si>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</si>
  <si>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</si>
  <si>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</si>
  <si>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</si>
  <si>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</si>
  <si>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</si>
  <si>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</si>
  <si>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</si>
  <si>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</si>
  <si>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</si>
  <si>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</si>
  <si>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</si>
  <si>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</si>
  <si>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</si>
  <si>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</si>
  <si>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</si>
  <si>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</si>
  <si>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</si>
  <si>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</si>
  <si>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</si>
  <si>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</si>
  <si>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</si>
  <si>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</si>
  <si>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</si>
  <si>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</si>
  <si>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</si>
  <si>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</si>
  <si>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</si>
  <si>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</si>
  <si>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</si>
  <si>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</si>
  <si>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</si>
  <si>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</si>
  <si>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</si>
  <si>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</si>
  <si>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</si>
  <si>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</si>
  <si>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</si>
  <si>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</si>
  <si>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</si>
  <si>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</si>
  <si>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</si>
  <si>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</si>
  <si>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</si>
  <si>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</si>
  <si>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</si>
  <si>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</si>
  <si>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</si>
  <si>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</si>
  <si>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</si>
  <si>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</si>
  <si>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</si>
  <si>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</si>
  <si>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</si>
  <si>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</si>
  <si>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</si>
  <si>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</si>
  <si>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</si>
  <si>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</si>
  <si>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</si>
  <si>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</si>
  <si>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</si>
  <si>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</si>
  <si>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</si>
  <si>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</si>
  <si>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</si>
  <si>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</si>
  <si>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</si>
  <si>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</si>
  <si>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</si>
  <si>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</si>
  <si>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</si>
  <si>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</si>
  <si>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</si>
  <si>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</si>
  <si>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</si>
  <si>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</si>
  <si>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</si>
  <si>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</si>
  <si>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</si>
  <si>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</si>
  <si>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</si>
  <si>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</si>
  <si>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</si>
  <si>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</si>
  <si>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</si>
  <si>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</si>
  <si>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</si>
  <si>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</si>
  <si>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</si>
  <si>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</si>
  <si>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</si>
  <si>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</si>
  <si>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</si>
  <si>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</si>
  <si>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</si>
  <si>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</si>
  <si>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</si>
  <si>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</si>
  <si>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</si>
  <si>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</si>
  <si>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</si>
  <si>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</si>
  <si>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</si>
  <si>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</si>
  <si>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</si>
  <si>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</si>
  <si>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</si>
  <si>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</si>
  <si>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</si>
  <si>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</si>
  <si>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</si>
  <si>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</si>
  <si>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</si>
  <si>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</si>
  <si>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</si>
  <si>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</si>
  <si>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</si>
  <si>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</si>
  <si>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</si>
  <si>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</si>
  <si>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</si>
  <si>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</si>
  <si>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</si>
  <si>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</si>
  <si>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</si>
  <si>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</si>
  <si>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</si>
  <si>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</si>
  <si>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</si>
  <si>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</si>
  <si>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</si>
  <si>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</si>
  <si>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</si>
  <si>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</si>
  <si>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</si>
  <si>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</si>
  <si>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</si>
  <si>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</si>
  <si>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</si>
  <si>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</si>
  <si>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</si>
  <si>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</si>
  <si>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</si>
  <si>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</si>
  <si>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</si>
  <si>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</si>
  <si>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</si>
  <si>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</si>
  <si>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</si>
  <si>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</si>
  <si>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</si>
  <si>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</si>
  <si>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</si>
  <si>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</si>
  <si>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</si>
  <si>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</si>
  <si>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</si>
  <si>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</si>
  <si>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</si>
  <si>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</si>
  <si>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</si>
  <si>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</si>
  <si>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</si>
  <si>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</si>
  <si>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</si>
  <si>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</si>
  <si>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</si>
  <si>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</si>
  <si>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</si>
  <si>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</si>
  <si>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</si>
  <si>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</si>
  <si>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</si>
  <si>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</si>
  <si>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</si>
  <si>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</si>
  <si>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</si>
  <si>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</si>
  <si>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</si>
  <si>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</si>
  <si>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</si>
  <si>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</si>
  <si>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</si>
  <si>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</si>
  <si>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</si>
  <si>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</si>
  <si>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</si>
  <si>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</si>
  <si>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</si>
  <si>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</si>
  <si>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</si>
  <si>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</si>
  <si>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</si>
  <si>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</si>
  <si>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</si>
  <si>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</si>
  <si>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</si>
  <si>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</si>
  <si>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</si>
  <si>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</si>
  <si>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</si>
  <si>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</si>
  <si>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</si>
  <si>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</si>
  <si>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</si>
  <si>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</si>
  <si>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</si>
  <si>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</si>
  <si>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</si>
  <si>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</si>
  <si>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</si>
  <si>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</si>
  <si>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</si>
  <si>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</si>
  <si>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</si>
  <si>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</si>
  <si>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</si>
  <si>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</si>
  <si>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</si>
  <si>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</si>
  <si>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</si>
  <si>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</si>
  <si>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</si>
  <si>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</si>
  <si>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</si>
  <si>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</si>
  <si>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</si>
  <si>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</si>
  <si>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</si>
  <si>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</si>
  <si>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</si>
  <si>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</si>
  <si>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</si>
  <si>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</si>
  <si>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</si>
  <si>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</si>
  <si>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</si>
  <si>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</si>
  <si>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</si>
  <si>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</si>
  <si>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</si>
  <si>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</si>
  <si>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</si>
  <si>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</si>
  <si>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</si>
  <si>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</si>
  <si>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</si>
  <si>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</si>
  <si>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</si>
  <si>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</si>
  <si>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</si>
  <si>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</si>
  <si>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</si>
  <si>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</si>
  <si>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</si>
  <si>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</si>
  <si>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</si>
  <si>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</si>
  <si>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</si>
  <si>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</si>
  <si>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</si>
  <si>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</si>
  <si>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</si>
  <si>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</si>
  <si>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</si>
  <si>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</si>
  <si>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</si>
  <si>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</si>
  <si>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</si>
  <si>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</si>
  <si>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</si>
  <si>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</si>
  <si>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</si>
  <si>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</si>
  <si>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</si>
  <si>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</si>
  <si>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</si>
  <si>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</si>
  <si>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</si>
  <si>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</si>
  <si>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</si>
  <si>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</si>
  <si>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</si>
  <si>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</si>
  <si>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</si>
  <si>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</si>
  <si>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</si>
  <si>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</si>
  <si>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</si>
  <si>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</si>
  <si>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</si>
  <si>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</si>
  <si>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</si>
  <si>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</si>
  <si>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</si>
  <si>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</si>
  <si>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</si>
  <si>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</si>
  <si>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</si>
  <si>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</si>
  <si>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</si>
  <si>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</si>
  <si>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</si>
  <si>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</si>
  <si>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</si>
  <si>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</si>
  <si>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</si>
  <si>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</si>
  <si>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</si>
  <si>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</si>
  <si>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</si>
  <si>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</si>
  <si>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</si>
  <si>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</si>
  <si>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</si>
  <si>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</si>
  <si>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</si>
  <si>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</si>
  <si>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</si>
  <si>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</si>
  <si>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</si>
  <si>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</si>
  <si>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</si>
  <si>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</si>
  <si>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</si>
  <si>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</si>
  <si>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</si>
  <si>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</si>
  <si>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</si>
  <si>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</si>
  <si>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</si>
  <si>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</si>
  <si>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</si>
  <si>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</si>
  <si>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</si>
  <si>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</si>
  <si>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</si>
  <si>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</si>
  <si>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</si>
  <si>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</si>
  <si>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</si>
  <si>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</si>
  <si>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</si>
  <si>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</si>
  <si>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</si>
  <si>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</si>
  <si>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</si>
  <si>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</si>
  <si>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</si>
  <si>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</si>
  <si>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</si>
  <si>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</si>
  <si>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</si>
  <si>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</si>
  <si>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</si>
  <si>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</si>
  <si>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</si>
  <si>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</si>
  <si>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</si>
  <si>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</si>
  <si>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</si>
  <si>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</si>
  <si>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</si>
  <si>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</si>
  <si>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</si>
  <si>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</si>
  <si>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</si>
  <si>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</si>
  <si>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</si>
  <si>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</si>
  <si>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</si>
  <si>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</si>
  <si>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</si>
  <si>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</si>
  <si>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</si>
  <si>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</si>
  <si>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</si>
  <si>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</si>
  <si>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</si>
  <si>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</si>
  <si>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</si>
  <si>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</si>
  <si>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</si>
  <si>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</si>
  <si>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</si>
  <si>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</si>
  <si>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</si>
  <si>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</si>
  <si>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</si>
  <si>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</si>
  <si>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</si>
  <si>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</si>
  <si>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</si>
  <si>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</si>
  <si>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</si>
  <si>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</si>
  <si>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</si>
  <si>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</si>
  <si>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</si>
  <si>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</si>
  <si>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</si>
  <si>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</si>
  <si>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</si>
  <si>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</si>
  <si>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</si>
  <si>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</si>
  <si>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</si>
  <si>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</si>
  <si>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</si>
  <si>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</si>
  <si>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</si>
  <si>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</si>
  <si>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</si>
  <si>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</si>
  <si>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</si>
  <si>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</si>
  <si>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</si>
  <si>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</si>
  <si>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</si>
  <si>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</si>
  <si>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</si>
  <si>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</si>
  <si>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</si>
  <si>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</si>
  <si>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</si>
  <si>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</si>
  <si>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</si>
  <si>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</si>
  <si>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</si>
  <si>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</si>
  <si>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</si>
  <si>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</si>
  <si>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</si>
  <si>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</si>
  <si>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</si>
  <si>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</si>
  <si>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</si>
  <si>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</si>
  <si>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</si>
  <si>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</si>
  <si>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</si>
  <si>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</si>
  <si>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</si>
  <si>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</si>
  <si>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</si>
  <si>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</si>
  <si>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</si>
  <si>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</si>
  <si>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</si>
  <si>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</si>
  <si>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</si>
  <si>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</si>
  <si>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</si>
  <si>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</si>
  <si>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</si>
  <si>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</si>
  <si>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</si>
  <si>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</si>
  <si>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</si>
  <si>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</si>
  <si>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</si>
  <si>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</si>
  <si>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</si>
  <si>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</si>
  <si>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</si>
  <si>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</si>
  <si>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</si>
  <si>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</si>
  <si>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</si>
  <si>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</si>
  <si>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</si>
  <si>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</si>
  <si>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</si>
  <si>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</si>
  <si>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</si>
  <si>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</si>
  <si>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</si>
  <si>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</si>
  <si>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</si>
  <si>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</si>
  <si>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</si>
  <si>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</si>
  <si>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</si>
  <si>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</si>
  <si>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</si>
  <si>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</si>
  <si>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</si>
  <si>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</si>
  <si>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</si>
  <si>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</si>
  <si>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</si>
  <si>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</si>
  <si>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</si>
  <si>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</si>
  <si>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</si>
  <si>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</si>
  <si>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</si>
  <si>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</si>
  <si>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</si>
  <si>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</si>
  <si>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</si>
  <si>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</si>
  <si>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</si>
  <si>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</si>
  <si>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</si>
  <si>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</si>
  <si>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</si>
  <si>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</si>
  <si>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</si>
  <si>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</si>
  <si>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</si>
  <si>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</si>
  <si>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</si>
  <si>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</si>
  <si>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</si>
  <si>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</si>
  <si>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</si>
  <si>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</si>
  <si>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</si>
  <si>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</si>
  <si>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</si>
  <si>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</si>
  <si>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</si>
  <si>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</si>
  <si>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</si>
  <si>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</si>
  <si>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</si>
  <si>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</si>
  <si>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</si>
  <si>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</si>
  <si>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</si>
  <si>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</si>
  <si>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</si>
  <si>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</si>
  <si>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</si>
  <si>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</si>
  <si>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</si>
  <si>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</si>
  <si>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</si>
  <si>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</si>
  <si>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</si>
  <si>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</si>
  <si>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</si>
  <si>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</si>
  <si>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</si>
  <si>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</si>
  <si>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</si>
  <si>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</si>
  <si>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</si>
  <si>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</si>
  <si>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</si>
  <si>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</si>
  <si>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</si>
  <si>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</si>
  <si>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</si>
  <si>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</si>
  <si>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</si>
  <si>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</si>
  <si>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</si>
  <si>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</si>
  <si>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</si>
  <si>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</si>
  <si>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</si>
  <si>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</si>
  <si>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</si>
  <si>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</si>
  <si>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</si>
  <si>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</si>
  <si>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</si>
  <si>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</si>
  <si>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</si>
  <si>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</si>
  <si>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</si>
  <si>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</si>
  <si>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</si>
  <si>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</si>
  <si>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</si>
  <si>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</si>
  <si>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</si>
  <si>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</si>
  <si>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</si>
  <si>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</si>
  <si>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</si>
  <si>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</si>
  <si>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</si>
  <si>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</si>
  <si>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</si>
  <si>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</si>
  <si>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</si>
  <si>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</si>
  <si>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</si>
  <si>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</si>
  <si>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</si>
  <si>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</si>
  <si>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</si>
  <si>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</si>
  <si>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</si>
  <si>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</si>
  <si>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</si>
  <si>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</si>
  <si>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</si>
  <si>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</si>
  <si>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</si>
  <si>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</si>
  <si>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</si>
  <si>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</si>
  <si>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</si>
  <si>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</si>
  <si>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</si>
  <si>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</si>
  <si>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</si>
  <si>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</si>
  <si>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</si>
  <si>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</si>
  <si>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</si>
  <si>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</si>
  <si>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</si>
  <si>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</si>
  <si>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</si>
  <si>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</si>
  <si>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</si>
  <si>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</si>
  <si>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</si>
  <si>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</si>
  <si>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</si>
  <si>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</si>
  <si>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</si>
  <si>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</si>
  <si>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</si>
  <si>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</si>
  <si>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</si>
  <si>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</si>
  <si>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</si>
  <si>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</si>
  <si>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</si>
  <si>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</si>
  <si>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</si>
  <si>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</si>
  <si>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</si>
  <si>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</si>
  <si>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</si>
  <si>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</si>
  <si>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</si>
  <si>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</si>
  <si>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</si>
  <si>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</si>
  <si>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</si>
  <si>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</si>
  <si>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</si>
  <si>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</si>
  <si>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</si>
  <si>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</si>
  <si>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</si>
  <si>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</si>
  <si>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</si>
  <si>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</si>
  <si>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</si>
  <si>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</si>
  <si>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</si>
  <si>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</si>
  <si>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</si>
  <si>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</si>
  <si>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</si>
  <si>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</si>
  <si>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</si>
  <si>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</si>
  <si>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</si>
  <si>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</si>
  <si>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</si>
  <si>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</si>
  <si>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</si>
  <si>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</si>
  <si>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</si>
  <si>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</si>
  <si>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</si>
  <si>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</si>
  <si>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</si>
  <si>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</si>
  <si>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</si>
  <si>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</si>
  <si>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</si>
  <si>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</si>
  <si>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</si>
  <si>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</si>
  <si>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</si>
  <si>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</si>
  <si>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</si>
  <si>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</si>
  <si>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</si>
  <si>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</si>
  <si>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</si>
  <si>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</si>
  <si>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</si>
  <si>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</si>
  <si>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</si>
  <si>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</si>
  <si>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</si>
  <si>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</si>
  <si>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</si>
  <si>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</si>
  <si>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</si>
  <si>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</si>
  <si>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</si>
  <si>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</si>
  <si>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</si>
  <si>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</si>
  <si>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</si>
  <si>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</si>
  <si>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</si>
  <si>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</si>
  <si>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</si>
  <si>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</si>
  <si>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</si>
  <si>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</si>
  <si>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</si>
  <si>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</si>
  <si>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</si>
  <si>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</si>
  <si>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</si>
  <si>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</si>
  <si>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</si>
  <si>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</si>
  <si>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</si>
  <si>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</si>
  <si>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</si>
  <si>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</si>
  <si>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</si>
  <si>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</si>
  <si>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</si>
  <si>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</si>
  <si>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</si>
  <si>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</si>
  <si>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</si>
  <si>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</si>
  <si>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</si>
  <si>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</si>
  <si>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</si>
  <si>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</si>
  <si>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</si>
  <si>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</si>
  <si>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</si>
  <si>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</si>
  <si>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</si>
  <si>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</si>
  <si>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</si>
  <si>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</si>
  <si>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</si>
  <si>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</si>
  <si>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</si>
  <si>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</si>
  <si>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</si>
  <si>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</si>
  <si>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</si>
  <si>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</si>
  <si>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</si>
  <si>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</si>
  <si>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</si>
  <si>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</si>
  <si>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</si>
  <si>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</si>
  <si>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</si>
  <si>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</si>
  <si>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</si>
  <si>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</si>
  <si>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</si>
  <si>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</si>
  <si>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</si>
  <si>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</si>
  <si>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</si>
  <si>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</si>
  <si>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</si>
  <si>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</si>
  <si>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</si>
  <si>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</si>
  <si>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</si>
  <si>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</si>
  <si>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</si>
  <si>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</si>
  <si>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</si>
  <si>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</si>
  <si>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</si>
  <si>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</si>
  <si>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</si>
  <si>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</si>
  <si>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</si>
  <si>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</si>
  <si>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</si>
  <si>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</si>
  <si>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</si>
  <si>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</si>
  <si>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</si>
  <si>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</si>
  <si>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</si>
  <si>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</si>
  <si>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</si>
  <si>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</si>
  <si>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</si>
  <si>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</si>
  <si>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</si>
  <si>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</si>
  <si>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</si>
  <si>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</si>
  <si>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</si>
  <si>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</si>
  <si>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</si>
  <si>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</si>
  <si>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</si>
  <si>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</si>
  <si>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</si>
  <si>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</si>
  <si>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</si>
  <si>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</si>
  <si>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</si>
  <si>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</si>
  <si>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</si>
  <si>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</si>
  <si>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</si>
  <si>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</si>
  <si>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</si>
  <si>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</si>
  <si>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</si>
  <si>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</si>
  <si>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</si>
  <si>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</si>
  <si>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</si>
  <si>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</si>
  <si>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</si>
  <si>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</si>
  <si>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</si>
  <si>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</si>
  <si>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</si>
  <si>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</si>
  <si>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</si>
  <si>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</si>
  <si>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</si>
  <si>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</si>
  <si>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</si>
  <si>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</si>
  <si>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</si>
  <si>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</si>
  <si>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</si>
  <si>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</si>
  <si>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</si>
  <si>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</si>
  <si>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</si>
  <si>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</si>
  <si>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</si>
  <si>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</si>
  <si>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</si>
  <si>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</si>
  <si>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</si>
  <si>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</si>
  <si>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</si>
  <si>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</si>
  <si>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</si>
  <si>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</si>
  <si>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</si>
  <si>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</si>
  <si>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</si>
  <si>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</si>
  <si>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</si>
  <si>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</si>
  <si>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</si>
  <si>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</si>
  <si>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</si>
  <si>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</si>
  <si>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</si>
  <si>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</si>
  <si>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</si>
  <si>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</si>
  <si>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</si>
  <si>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</si>
  <si>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</si>
  <si>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</si>
  <si>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</si>
  <si>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</si>
  <si>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</si>
  <si>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</si>
  <si>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</si>
  <si>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</si>
  <si>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</si>
  <si>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</si>
  <si>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</si>
  <si>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</si>
  <si>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</si>
  <si>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</si>
  <si>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</si>
  <si>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</si>
  <si>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</si>
  <si>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</si>
  <si>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</si>
  <si>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</si>
  <si>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</si>
  <si>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</si>
  <si>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</si>
  <si>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</si>
  <si>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</si>
  <si>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</si>
  <si>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</si>
  <si>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</si>
  <si>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</si>
  <si>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</si>
  <si>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</si>
  <si>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</si>
  <si>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</si>
  <si>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</si>
  <si>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</si>
  <si>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</si>
  <si>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</si>
  <si>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</si>
  <si>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</si>
  <si>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</si>
  <si>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</si>
  <si>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</si>
  <si>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</si>
  <si>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</si>
  <si>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</si>
  <si>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</si>
  <si>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</si>
  <si>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</si>
  <si>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</si>
  <si>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</si>
  <si>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</si>
  <si>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</si>
  <si>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</si>
  <si>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</si>
  <si>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</si>
  <si>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</si>
  <si>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</si>
  <si>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</si>
  <si>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</si>
  <si>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</si>
  <si>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</si>
  <si>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</si>
  <si>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</si>
  <si>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</si>
  <si>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</si>
  <si>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</si>
  <si>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</si>
  <si>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</si>
  <si>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</si>
  <si>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</si>
  <si>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</si>
  <si>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</si>
  <si>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</si>
  <si>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</si>
  <si>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</si>
  <si>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</si>
  <si>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</si>
  <si>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</si>
  <si>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</si>
  <si>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</si>
  <si>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</si>
  <si>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</si>
  <si>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</si>
  <si>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</si>
  <si>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</si>
  <si>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</si>
  <si>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</si>
  <si>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</si>
  <si>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</si>
  <si>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</si>
  <si>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</si>
  <si>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</si>
  <si>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</si>
  <si>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</si>
  <si>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</si>
  <si>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</si>
  <si>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</si>
  <si>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</si>
  <si>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</si>
  <si>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</si>
  <si>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</si>
  <si>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</si>
  <si>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</si>
  <si>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</si>
  <si>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</si>
  <si>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</si>
  <si>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</si>
  <si>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</si>
  <si>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</si>
  <si>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</si>
  <si>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</si>
  <si>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</si>
  <si>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</si>
  <si>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</si>
  <si>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</si>
  <si>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</si>
  <si>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</si>
  <si>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</si>
  <si>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</si>
  <si>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</si>
  <si>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</si>
  <si>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</si>
  <si>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</si>
  <si>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</si>
  <si>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</si>
  <si>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</si>
  <si>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</si>
  <si>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</si>
  <si>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</si>
  <si>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</si>
  <si>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</si>
  <si>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</si>
  <si>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</si>
  <si>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</si>
  <si>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</si>
  <si>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</si>
  <si>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</si>
  <si>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</si>
  <si>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</si>
  <si>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</si>
  <si>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</si>
  <si>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</si>
  <si>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</si>
  <si>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</si>
  <si>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</si>
  <si>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</si>
  <si>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</si>
  <si>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</si>
  <si>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</si>
  <si>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</si>
  <si>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</si>
  <si>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</si>
  <si>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</si>
  <si>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</si>
  <si>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</si>
  <si>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</si>
  <si>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</si>
  <si>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</si>
  <si>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</si>
  <si>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</si>
  <si>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</si>
  <si>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</si>
  <si>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</si>
  <si>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</si>
  <si>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</si>
  <si>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</si>
  <si>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</si>
  <si>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</si>
  <si>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</si>
  <si>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</si>
  <si>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</si>
  <si>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</si>
  <si>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</si>
  <si>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</si>
  <si>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</si>
  <si>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</si>
  <si>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</si>
  <si>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</si>
  <si>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</si>
  <si>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</si>
  <si>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</si>
  <si>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</si>
  <si>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</si>
  <si>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</si>
  <si>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</si>
  <si>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</si>
  <si>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</si>
  <si>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</si>
  <si>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</si>
  <si>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</si>
  <si>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</si>
  <si>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</si>
  <si>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</si>
  <si>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</si>
  <si>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</si>
  <si>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</si>
  <si>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</si>
  <si>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</si>
  <si>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</si>
  <si>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</si>
  <si>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</si>
  <si>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</si>
  <si>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</si>
  <si>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</si>
  <si>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</si>
  <si>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</si>
  <si>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</si>
  <si>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</si>
  <si>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</si>
  <si>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</si>
  <si>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</si>
  <si>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</si>
  <si>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</si>
  <si>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</si>
  <si>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</si>
  <si>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</si>
  <si>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</si>
  <si>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</si>
  <si>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</si>
  <si>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</si>
  <si>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</si>
  <si>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</si>
  <si>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</si>
  <si>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</si>
  <si>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</si>
  <si>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</si>
  <si>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</si>
  <si>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</si>
  <si>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</si>
  <si>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</si>
  <si>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</si>
  <si>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</si>
  <si>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</si>
  <si>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</si>
  <si>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</si>
  <si>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</si>
  <si>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</si>
  <si>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</si>
  <si>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</si>
  <si>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</si>
  <si>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</si>
  <si>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</si>
  <si>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</si>
  <si>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</si>
  <si>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</si>
  <si>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</si>
  <si>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</si>
  <si>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</si>
  <si>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</si>
  <si>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</si>
  <si>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</si>
  <si>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</si>
  <si>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</si>
  <si>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</si>
  <si>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</si>
  <si>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</si>
  <si>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</si>
  <si>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</si>
  <si>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</si>
  <si>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</si>
  <si>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</si>
  <si>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</si>
  <si>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</si>
  <si>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</si>
  <si>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</si>
  <si>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</si>
  <si>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</si>
  <si>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</si>
  <si>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</si>
  <si>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</si>
  <si>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</si>
  <si>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</si>
  <si>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</si>
  <si>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</si>
  <si>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</si>
  <si>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</si>
  <si>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</si>
  <si>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</si>
  <si>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</si>
  <si>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</si>
  <si>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</si>
  <si>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</si>
  <si>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</si>
  <si>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</si>
  <si>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</si>
  <si>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</si>
  <si>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</si>
  <si>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</si>
  <si>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</si>
  <si>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</si>
  <si>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</si>
  <si>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</si>
  <si>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</si>
  <si>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</si>
  <si>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</si>
  <si>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</si>
  <si>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</si>
  <si>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</si>
  <si>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</si>
  <si>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</si>
  <si>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</si>
  <si>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</si>
  <si>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</si>
  <si>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</si>
  <si>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</si>
  <si>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</si>
  <si>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</si>
  <si>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</si>
  <si>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</si>
  <si>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</si>
  <si>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</si>
  <si>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</si>
  <si>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</si>
  <si>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</si>
  <si>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</si>
  <si>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</si>
  <si>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</si>
  <si>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</si>
  <si>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</si>
  <si>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</si>
  <si>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</si>
  <si>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</si>
  <si>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</si>
  <si>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</si>
  <si>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</si>
  <si>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</si>
  <si>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</si>
  <si>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</si>
  <si>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</si>
  <si>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</si>
  <si>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</si>
  <si>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</si>
  <si>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</si>
  <si>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</si>
  <si>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</si>
  <si>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</si>
  <si>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</si>
  <si>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</si>
  <si>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</si>
  <si>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</si>
  <si>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</si>
  <si>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</si>
  <si>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</si>
  <si>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</si>
  <si>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</si>
  <si>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</si>
  <si>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</si>
  <si>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</si>
  <si>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</si>
  <si>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</si>
  <si>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</si>
  <si>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</si>
  <si>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</si>
  <si>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</si>
  <si>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</si>
  <si>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</si>
  <si>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</si>
  <si>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</si>
  <si>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</si>
  <si>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</si>
  <si>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</si>
  <si>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</si>
  <si>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</si>
  <si>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</si>
  <si>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</si>
  <si>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</si>
  <si>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</si>
  <si>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</si>
  <si>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</si>
  <si>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</si>
  <si>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</si>
  <si>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</si>
  <si>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</si>
  <si>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</si>
  <si>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</si>
  <si>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</si>
  <si>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</si>
  <si>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</si>
  <si>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</si>
  <si>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</si>
  <si>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</si>
  <si>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</si>
  <si>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</si>
  <si>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</si>
  <si>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</si>
  <si>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</si>
  <si>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</si>
  <si>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</si>
  <si>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</si>
  <si>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</si>
  <si>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</si>
  <si>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</si>
  <si>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</si>
  <si>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</si>
  <si>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</si>
  <si>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</si>
  <si>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</si>
  <si>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</si>
  <si>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</si>
  <si>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</si>
  <si>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</si>
  <si>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</si>
  <si>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</si>
  <si>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</si>
  <si>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</si>
  <si>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</si>
  <si>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</si>
  <si>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</si>
  <si>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</si>
  <si>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</si>
  <si>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</si>
  <si>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</si>
  <si>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</si>
  <si>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</si>
  <si>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</si>
  <si>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</si>
  <si>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</si>
  <si>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</si>
  <si>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</si>
  <si>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</si>
  <si>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</si>
  <si>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</si>
  <si>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</si>
  <si>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</si>
  <si>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</si>
  <si>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</si>
  <si>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</si>
  <si>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</si>
  <si>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</si>
  <si>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</si>
  <si>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</si>
  <si>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</si>
  <si>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</si>
  <si>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</si>
  <si>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</si>
  <si>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</si>
  <si>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</si>
  <si>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</si>
  <si>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</si>
  <si>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</si>
  <si>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</si>
  <si>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</si>
  <si>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</si>
  <si>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</si>
  <si>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</si>
  <si>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</si>
  <si>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</si>
  <si>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</si>
  <si>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</si>
  <si>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</si>
  <si>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</si>
  <si>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</si>
  <si>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</si>
  <si>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</si>
  <si>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</si>
  <si>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</si>
  <si>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</si>
  <si>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</si>
  <si>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</si>
  <si>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</si>
  <si>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</si>
  <si>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</si>
  <si>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</si>
  <si>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</si>
  <si>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</si>
  <si>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</si>
  <si>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</si>
  <si>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</si>
  <si>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</si>
  <si>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</si>
  <si>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</si>
  <si>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</si>
  <si>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</si>
  <si>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</si>
  <si>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</si>
  <si>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</si>
  <si>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</si>
  <si>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</si>
  <si>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</si>
  <si>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</si>
  <si>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</si>
  <si>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</si>
  <si>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</si>
  <si>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</si>
  <si>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</si>
  <si>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</si>
  <si>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</si>
  <si>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</si>
  <si>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</si>
  <si>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</si>
  <si>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</si>
  <si>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</si>
  <si>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</si>
  <si>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</si>
  <si>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</si>
  <si>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</si>
  <si>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</si>
  <si>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</si>
  <si>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</si>
  <si>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</si>
  <si>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</si>
  <si>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</si>
  <si>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</si>
  <si>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</si>
  <si>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</si>
  <si>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</si>
  <si>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</si>
  <si>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</si>
  <si>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</si>
  <si>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</si>
  <si>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</si>
  <si>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</si>
  <si>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</si>
  <si>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</si>
  <si>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</si>
  <si>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</si>
  <si>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</si>
  <si>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</si>
  <si>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</si>
  <si>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</si>
  <si>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</si>
  <si>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</si>
  <si>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</si>
  <si>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</si>
  <si>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</si>
  <si>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</si>
  <si>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</si>
  <si>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</si>
  <si>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</si>
  <si>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</si>
  <si>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</si>
  <si>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</si>
  <si>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</si>
  <si>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</si>
  <si>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</si>
  <si>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</si>
  <si>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</si>
  <si>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</si>
  <si>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</si>
  <si>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</si>
  <si>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</si>
  <si>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</si>
  <si>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</si>
  <si>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</si>
  <si>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</si>
  <si>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</si>
  <si>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</si>
  <si>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</si>
  <si>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</si>
  <si>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</si>
  <si>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</si>
  <si>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</si>
  <si>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</si>
  <si>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</si>
  <si>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</si>
  <si>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</si>
  <si>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</si>
  <si>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</si>
  <si>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</si>
  <si>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</si>
  <si>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</si>
  <si>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</si>
  <si>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</si>
  <si>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</si>
  <si>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</si>
  <si>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</si>
  <si>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</si>
  <si>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</si>
  <si>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</si>
  <si>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</si>
  <si>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</si>
  <si>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</si>
  <si>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</si>
  <si>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</si>
  <si>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</si>
  <si>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</si>
  <si>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</si>
  <si>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</si>
  <si>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</si>
  <si>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</si>
  <si>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</si>
  <si>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</si>
  <si>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</si>
  <si>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</si>
  <si>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</si>
  <si>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</si>
  <si>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</si>
  <si>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</si>
  <si>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</si>
  <si>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</si>
  <si>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</si>
  <si>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</si>
  <si>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</si>
  <si>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</si>
  <si>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</si>
  <si>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</si>
  <si>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</si>
  <si>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</si>
  <si>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</si>
  <si>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</si>
  <si>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</si>
  <si>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</si>
  <si>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</si>
  <si>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</si>
  <si>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</si>
  <si>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</si>
  <si>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</si>
  <si>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</si>
  <si>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</si>
  <si>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</si>
  <si>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</si>
  <si>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</si>
  <si>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</si>
  <si>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</si>
  <si>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</si>
  <si>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</si>
  <si>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</si>
  <si>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</si>
  <si>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</si>
  <si>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</si>
  <si>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</si>
  <si>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</si>
  <si>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</si>
  <si>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</si>
  <si>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</si>
  <si>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</si>
  <si>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</si>
  <si>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</si>
  <si>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</si>
  <si>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</si>
  <si>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</si>
  <si>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</si>
  <si>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</si>
  <si>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</si>
  <si>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</si>
  <si>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</si>
  <si>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</si>
  <si>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</si>
  <si>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</si>
  <si>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</si>
  <si>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</si>
  <si>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</si>
  <si>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</si>
  <si>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</si>
  <si>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</si>
  <si>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</si>
  <si>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</si>
  <si>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</si>
  <si>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</si>
  <si>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</si>
  <si>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</si>
  <si>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</si>
  <si>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</si>
  <si>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</si>
  <si>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</si>
  <si>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</si>
  <si>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</si>
  <si>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</si>
  <si>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</si>
  <si>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</si>
  <si>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</si>
  <si>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</si>
  <si>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</si>
  <si>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</si>
  <si>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</si>
  <si>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</si>
  <si>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</si>
  <si>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</si>
  <si>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</si>
  <si>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</si>
  <si>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</si>
  <si>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</si>
  <si>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</si>
  <si>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</si>
  <si>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</si>
  <si>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</si>
  <si>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</si>
  <si>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</si>
  <si>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</si>
  <si>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</si>
  <si>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</si>
  <si>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</si>
  <si>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</si>
  <si>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</si>
  <si>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</si>
  <si>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</si>
  <si>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</si>
  <si>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</si>
  <si>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</si>
  <si>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</si>
  <si>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</si>
  <si>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</si>
  <si>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</si>
  <si>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</si>
  <si>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</si>
  <si>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</si>
  <si>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</si>
  <si>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</si>
  <si>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</si>
  <si>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</si>
  <si>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</si>
  <si>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</si>
  <si>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</si>
  <si>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</si>
  <si>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</si>
  <si>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</si>
  <si>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</si>
  <si>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</si>
  <si>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</si>
  <si>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</si>
  <si>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</si>
  <si>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</si>
  <si>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</si>
  <si>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</si>
  <si>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</si>
  <si>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</si>
  <si>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</si>
  <si>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</si>
  <si>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</si>
  <si>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</si>
  <si>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</si>
  <si>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</si>
  <si>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</si>
  <si>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</si>
  <si>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</si>
  <si>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</si>
  <si>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</si>
  <si>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</si>
  <si>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</si>
  <si>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</si>
  <si>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</si>
  <si>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</si>
  <si>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</si>
  <si>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</si>
  <si>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</si>
  <si>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</si>
  <si>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</si>
  <si>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</si>
  <si>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</si>
  <si>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</si>
  <si>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</si>
  <si>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</si>
  <si>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</si>
  <si>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</si>
  <si>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</si>
  <si>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</si>
  <si>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</si>
  <si>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</si>
  <si>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</si>
  <si>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</si>
  <si>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</si>
  <si>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</si>
  <si>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</si>
  <si>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</si>
  <si>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</si>
  <si>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</si>
  <si>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</si>
  <si>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</si>
  <si>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</si>
  <si>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</si>
  <si>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</si>
  <si>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</si>
  <si>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</si>
  <si>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</si>
  <si>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</si>
  <si>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</si>
  <si>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</si>
  <si>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</si>
  <si>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</si>
  <si>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</si>
  <si>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</si>
  <si>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</si>
  <si>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</si>
  <si>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</si>
  <si>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</si>
  <si>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</si>
  <si>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</si>
  <si>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</si>
  <si>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</si>
  <si>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</si>
  <si>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</si>
  <si>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</si>
  <si>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</si>
  <si>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</si>
  <si>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</si>
  <si>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</si>
  <si>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</si>
  <si>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</si>
  <si>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</si>
  <si>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</si>
  <si>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</si>
  <si>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</si>
  <si>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</si>
  <si>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</si>
  <si>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</si>
  <si>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</si>
  <si>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</si>
  <si>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</si>
  <si>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</si>
  <si>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</si>
  <si>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</si>
  <si>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</si>
  <si>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</si>
  <si>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</si>
  <si>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</si>
  <si>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</si>
  <si>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</si>
  <si>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</si>
  <si>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</si>
  <si>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</si>
  <si>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</si>
  <si>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</si>
  <si>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</si>
  <si>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</si>
  <si>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</si>
  <si>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</si>
  <si>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</si>
  <si>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</si>
  <si>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</si>
  <si>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</si>
  <si>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</si>
  <si>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</si>
  <si>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</si>
  <si>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</si>
  <si>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</si>
  <si>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</si>
  <si>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</si>
  <si>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</si>
  <si>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</si>
  <si>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</si>
  <si>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</si>
  <si>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</si>
  <si>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</si>
  <si>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</si>
  <si>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</si>
  <si>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</si>
  <si>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</si>
  <si>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</si>
  <si>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</si>
  <si>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</si>
  <si>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</si>
  <si>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</si>
  <si>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</si>
  <si>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</si>
  <si>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</si>
  <si>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</si>
  <si>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</si>
  <si>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</si>
  <si>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</si>
  <si>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</si>
  <si>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</si>
  <si>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</si>
  <si>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</si>
  <si>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</si>
  <si>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</si>
  <si>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</si>
  <si>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</si>
  <si>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</si>
  <si>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</si>
  <si>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</si>
  <si>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</si>
  <si>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</si>
  <si>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</si>
  <si>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</si>
  <si>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</si>
  <si>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</si>
  <si>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</si>
  <si>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</si>
  <si>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</si>
  <si>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</si>
  <si>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</si>
  <si>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</si>
  <si>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</si>
  <si>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</si>
  <si>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</si>
  <si>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</si>
  <si>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</si>
  <si>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</si>
  <si>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</si>
  <si>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</si>
  <si>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</si>
  <si>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</si>
  <si>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</si>
  <si>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</si>
  <si>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</si>
  <si>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</si>
  <si>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</si>
  <si>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</si>
  <si>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</si>
  <si>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</si>
  <si>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</si>
  <si>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</si>
  <si>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</si>
  <si>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</si>
  <si>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</si>
  <si>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</si>
  <si>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</si>
  <si>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</si>
  <si>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</si>
  <si>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</si>
  <si>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</si>
  <si>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</si>
  <si>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</si>
  <si>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</si>
  <si>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</si>
  <si>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</si>
  <si>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</si>
  <si>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</si>
  <si>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</si>
  <si>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</si>
  <si>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</si>
  <si>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</si>
  <si>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</si>
  <si>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</si>
  <si>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</si>
  <si>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</si>
  <si>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</si>
  <si>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</si>
  <si>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</si>
  <si>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</si>
  <si>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</si>
  <si>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</si>
  <si>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</si>
  <si>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</si>
  <si>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</si>
  <si>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</si>
  <si>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</si>
  <si>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</si>
  <si>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</si>
  <si>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</si>
  <si>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</si>
  <si>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</si>
  <si>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</si>
  <si>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</si>
  <si>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</si>
  <si>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</si>
  <si>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</si>
  <si>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</si>
  <si>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</si>
  <si>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</si>
  <si>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</si>
  <si>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</si>
  <si>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</si>
  <si>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</si>
  <si>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</si>
  <si>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</si>
  <si>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</si>
  <si>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</si>
  <si>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</si>
  <si>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</si>
  <si>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</si>
  <si>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</si>
  <si>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</si>
  <si>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</si>
  <si>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</si>
  <si>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</si>
  <si>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</si>
  <si>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</si>
  <si>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</si>
  <si>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</si>
  <si>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</si>
  <si>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</si>
  <si>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</si>
  <si>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</si>
  <si>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</si>
  <si>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</si>
  <si>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</si>
  <si>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</si>
  <si>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</si>
  <si>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</si>
  <si>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</si>
  <si>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</si>
  <si>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</si>
  <si>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</si>
  <si>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</si>
  <si>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</si>
  <si>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</si>
  <si>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</si>
  <si>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</si>
  <si>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</si>
  <si>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</si>
  <si>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</si>
  <si>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</si>
  <si>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</si>
  <si>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</si>
  <si>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</si>
  <si>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</si>
  <si>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</si>
  <si>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</si>
  <si>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</si>
  <si>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</si>
  <si>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</si>
  <si>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</si>
  <si>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</si>
  <si>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</si>
  <si>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</si>
  <si>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</si>
  <si>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</si>
  <si>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</si>
  <si>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</si>
  <si>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</si>
  <si>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</si>
  <si>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</si>
  <si>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</si>
  <si>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</si>
  <si>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</si>
  <si>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</si>
  <si>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</si>
  <si>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</si>
  <si>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</si>
  <si>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</si>
  <si>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</si>
  <si>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</si>
  <si>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</si>
  <si>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</si>
  <si>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</si>
  <si>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</si>
  <si>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</si>
  <si>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</si>
  <si>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</si>
  <si>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</si>
  <si>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</si>
  <si>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</si>
  <si>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</si>
  <si>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</si>
  <si>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</si>
  <si>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</si>
  <si>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</si>
  <si>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</si>
  <si>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</si>
  <si>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</si>
  <si>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</si>
  <si>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</si>
  <si>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</si>
  <si>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</si>
  <si>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</si>
  <si>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</si>
  <si>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</si>
  <si>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</si>
  <si>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</si>
  <si>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</si>
  <si>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</si>
  <si>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</si>
  <si>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</si>
  <si>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</si>
  <si>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</si>
  <si>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</si>
  <si>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</si>
  <si>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</si>
  <si>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</si>
  <si>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</si>
  <si>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</si>
  <si>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</si>
  <si>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</si>
  <si>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</si>
  <si>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</si>
  <si>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</si>
  <si>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</si>
  <si>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</si>
  <si>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</si>
  <si>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</si>
  <si>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</si>
  <si>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</si>
  <si>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</si>
  <si>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</si>
  <si>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</si>
  <si>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</si>
  <si>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</si>
  <si>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</si>
  <si>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</si>
  <si>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</si>
  <si>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</si>
  <si>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</si>
  <si>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</si>
  <si>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</si>
  <si>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</si>
  <si>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</si>
  <si>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</si>
  <si>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</si>
  <si>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</si>
  <si>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</si>
  <si>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</si>
  <si>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</si>
  <si>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</si>
  <si>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</si>
  <si>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</si>
  <si>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</si>
  <si>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</si>
  <si>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</si>
  <si>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</si>
  <si>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</si>
  <si>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</si>
  <si>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</si>
  <si>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</si>
  <si>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</si>
  <si>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</si>
  <si>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</si>
  <si>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</si>
  <si>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</si>
  <si>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</si>
  <si>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</si>
  <si>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</si>
  <si>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</si>
  <si>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</si>
  <si>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</si>
  <si>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</si>
  <si>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</si>
  <si>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</si>
  <si>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</si>
  <si>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</si>
  <si>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</si>
  <si>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</si>
  <si>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</si>
  <si>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</si>
  <si>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</si>
  <si>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</si>
  <si>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</si>
  <si>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</si>
  <si>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</si>
  <si>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</si>
  <si>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</si>
  <si>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</si>
  <si>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</si>
  <si>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</si>
  <si>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</si>
  <si>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</si>
  <si>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</si>
  <si>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</si>
  <si>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</si>
  <si>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</si>
  <si>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</si>
  <si>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</si>
  <si>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</si>
  <si>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</si>
  <si>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</si>
  <si>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</si>
  <si>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</si>
  <si>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</si>
  <si>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</si>
  <si>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</si>
  <si>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</si>
  <si>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</si>
  <si>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</si>
  <si>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</si>
  <si>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</si>
  <si>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</si>
  <si>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</si>
  <si>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</si>
  <si>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</si>
  <si>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</si>
  <si>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</si>
  <si>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</si>
  <si>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</si>
  <si>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</si>
  <si>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</si>
  <si>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</si>
  <si>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</si>
  <si>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</si>
  <si>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</si>
  <si>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</si>
  <si>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</si>
  <si>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</si>
  <si>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</si>
  <si>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</si>
  <si>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</si>
  <si>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</si>
  <si>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</si>
  <si>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</si>
  <si>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</si>
  <si>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</si>
  <si>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</si>
  <si>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</si>
  <si>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</si>
  <si>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</si>
  <si>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</si>
  <si>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</si>
  <si>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</si>
  <si>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</si>
  <si>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</si>
  <si>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</si>
  <si>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</si>
  <si>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</si>
  <si>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</si>
  <si>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</si>
  <si>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</si>
  <si>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</si>
  <si>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</si>
  <si>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</si>
  <si>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</si>
  <si>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</si>
  <si>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</si>
  <si>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</si>
  <si>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</si>
  <si>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</si>
  <si>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</si>
  <si>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</si>
  <si>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</si>
  <si>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</si>
  <si>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</si>
  <si>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</si>
  <si>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</si>
  <si>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</si>
  <si>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</si>
  <si>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</si>
  <si>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</si>
  <si>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</si>
  <si>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</si>
  <si>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</si>
  <si>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</si>
  <si>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</si>
  <si>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</si>
  <si>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</si>
  <si>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</si>
  <si>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</si>
  <si>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</si>
  <si>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</si>
  <si>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</si>
  <si>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</si>
  <si>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</si>
  <si>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</si>
  <si>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</si>
  <si>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</si>
  <si>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</si>
  <si>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</si>
  <si>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</si>
  <si>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</si>
  <si>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</si>
  <si>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</si>
  <si>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</si>
  <si>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</si>
  <si>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</si>
  <si>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</si>
  <si>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</si>
  <si>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</si>
  <si>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</si>
  <si>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</si>
  <si>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</si>
  <si>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</si>
  <si>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</si>
  <si>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</si>
  <si>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</si>
  <si>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</si>
  <si>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</si>
  <si>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</si>
  <si>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</si>
  <si>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</si>
  <si>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</si>
  <si>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</si>
  <si>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</si>
  <si>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</si>
  <si>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</si>
  <si>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</si>
  <si>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</si>
  <si>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</si>
  <si>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</si>
  <si>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</si>
  <si>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</si>
  <si>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</si>
  <si>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</si>
  <si>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</si>
  <si>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</si>
  <si>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</si>
  <si>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</si>
  <si>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</si>
  <si>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</si>
  <si>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</si>
  <si>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</si>
  <si>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</si>
  <si>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</si>
  <si>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</si>
  <si>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</si>
  <si>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</si>
  <si>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</si>
  <si>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</si>
  <si>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</si>
  <si>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</si>
  <si>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</si>
  <si>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</si>
  <si>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</si>
  <si>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</si>
  <si>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</si>
  <si>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</si>
  <si>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</si>
  <si>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</si>
  <si>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</si>
  <si>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</si>
  <si>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</si>
  <si>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</si>
  <si>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</si>
  <si>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</si>
  <si>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</si>
  <si>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</si>
  <si>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</si>
  <si>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</si>
  <si>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</si>
  <si>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</si>
  <si>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</si>
  <si>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</si>
  <si>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</si>
  <si>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</si>
  <si>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</si>
  <si>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</si>
  <si>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</si>
  <si>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</si>
  <si>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</si>
  <si>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</si>
  <si>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</si>
  <si>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</si>
  <si>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</si>
  <si>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</si>
  <si>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</si>
  <si>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</si>
  <si>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</si>
  <si>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</si>
  <si>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</si>
  <si>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</si>
  <si>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</si>
  <si>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</si>
  <si>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</si>
  <si>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</si>
  <si>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</si>
  <si>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</si>
  <si>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</si>
  <si>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</si>
  <si>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</si>
  <si>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</si>
  <si>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</si>
  <si>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</si>
  <si>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</si>
  <si>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</si>
  <si>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</si>
  <si>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</si>
  <si>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</si>
  <si>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</si>
  <si>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</si>
  <si>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</si>
  <si>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</si>
  <si>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</si>
  <si>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</si>
  <si>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</si>
  <si>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</si>
  <si>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</si>
  <si>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</si>
  <si>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</si>
  <si>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</si>
  <si>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</si>
  <si>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</si>
  <si>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</si>
  <si>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</si>
  <si>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</si>
  <si>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</si>
  <si>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</si>
  <si>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</si>
  <si>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</si>
  <si>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</si>
  <si>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</si>
  <si>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</si>
  <si>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</si>
  <si>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</si>
  <si>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</si>
  <si>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</si>
  <si>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</si>
  <si>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</si>
  <si>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</si>
  <si>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</si>
  <si>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</si>
  <si>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</si>
  <si>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</si>
  <si>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</si>
  <si>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</si>
  <si>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</si>
  <si>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</si>
  <si>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</si>
  <si>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</si>
  <si>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</si>
  <si>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</si>
  <si>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</si>
  <si>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</si>
  <si>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</si>
  <si>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</si>
  <si>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</si>
  <si>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</si>
  <si>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</si>
  <si>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</si>
  <si>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</si>
  <si>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</si>
  <si>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</si>
  <si>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</si>
  <si>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</si>
  <si>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</si>
  <si>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</si>
  <si>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</si>
  <si>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</si>
  <si>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</si>
  <si>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</si>
  <si>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</si>
  <si>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</si>
  <si>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</si>
  <si>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</si>
  <si>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</si>
  <si>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</si>
  <si>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</si>
  <si>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</si>
  <si>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</si>
  <si>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</si>
  <si>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</si>
  <si>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</si>
  <si>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</si>
  <si>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</si>
  <si>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</si>
  <si>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</si>
  <si>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</si>
  <si>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</si>
  <si>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</si>
  <si>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</si>
  <si>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</si>
  <si>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</si>
  <si>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</si>
  <si>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</si>
  <si>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</si>
  <si>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</si>
  <si>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</si>
  <si>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</si>
  <si>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</si>
  <si>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</si>
  <si>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</si>
  <si>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</si>
  <si>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</si>
  <si>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</si>
  <si>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</si>
  <si>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</si>
  <si>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</si>
  <si>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</si>
  <si>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</si>
  <si>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</si>
  <si>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</si>
  <si>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</si>
  <si>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</si>
  <si>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</si>
  <si>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</si>
  <si>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</si>
  <si>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</si>
  <si>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</si>
  <si>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</si>
  <si>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</si>
  <si>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</si>
  <si>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</si>
  <si>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</si>
  <si>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</si>
  <si>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</si>
  <si>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</si>
  <si>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</si>
  <si>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</si>
  <si>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</si>
  <si>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</si>
  <si>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</si>
  <si>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</si>
  <si>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</si>
  <si>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</si>
  <si>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</si>
  <si>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</si>
  <si>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</si>
  <si>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</si>
  <si>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</si>
  <si>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</si>
  <si>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</si>
  <si>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</si>
  <si>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</si>
  <si>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</si>
  <si>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</si>
  <si>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</si>
  <si>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</si>
  <si>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</si>
  <si>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</si>
  <si>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</si>
  <si>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</si>
  <si>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</si>
  <si>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</si>
  <si>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</si>
  <si>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</si>
  <si>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</si>
  <si>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</si>
  <si>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</si>
  <si>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</si>
  <si>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</si>
  <si>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</si>
  <si>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</si>
  <si>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</si>
  <si>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</si>
  <si>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</si>
  <si>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</si>
  <si>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</si>
  <si>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</si>
  <si>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</si>
  <si>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</si>
  <si>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</si>
  <si>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</si>
  <si>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</si>
  <si>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</si>
  <si>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</si>
  <si>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</si>
  <si>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</si>
  <si>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</si>
  <si>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</si>
  <si>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</si>
  <si>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</si>
  <si>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</si>
  <si>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</si>
  <si>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</si>
  <si>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</si>
  <si>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</si>
  <si>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</si>
  <si>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</si>
  <si>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</si>
  <si>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</si>
  <si>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</si>
  <si>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</si>
  <si>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</si>
  <si>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</si>
  <si>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</si>
  <si>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</si>
  <si>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</si>
  <si>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</si>
  <si>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</si>
  <si>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</si>
  <si>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</si>
  <si>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</si>
  <si>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</si>
  <si>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</si>
  <si>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</si>
  <si>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</si>
  <si>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</si>
  <si>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</si>
  <si>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</si>
  <si>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</si>
  <si>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</si>
  <si>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</si>
  <si>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</si>
  <si>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</si>
  <si>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</si>
  <si>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</si>
  <si>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</si>
  <si>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</si>
  <si>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</si>
  <si>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</si>
  <si>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</si>
  <si>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</si>
  <si>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</si>
  <si>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</si>
  <si>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</si>
  <si>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</si>
  <si>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</si>
  <si>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</si>
  <si>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</si>
  <si>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</si>
  <si>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</si>
  <si>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</si>
  <si>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</si>
  <si>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</si>
  <si>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</si>
  <si>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</si>
  <si>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</si>
  <si>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</si>
  <si>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</si>
  <si>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</si>
  <si>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</si>
  <si>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</si>
  <si>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</si>
  <si>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</si>
  <si>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</si>
  <si>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</si>
  <si>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</si>
  <si>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</si>
  <si>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</si>
  <si>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</si>
  <si>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</si>
  <si>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</si>
  <si>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</si>
  <si>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</si>
  <si>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</si>
  <si>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</si>
  <si>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</si>
  <si>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</si>
  <si>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</si>
  <si>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</si>
  <si>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</si>
  <si>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</si>
  <si>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</si>
  <si>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</si>
  <si>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</si>
  <si>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</si>
  <si>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</si>
  <si>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</si>
  <si>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</si>
  <si>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</si>
  <si>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</si>
  <si>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</si>
  <si>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</si>
  <si>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</si>
  <si>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</si>
  <si>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</si>
  <si>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</si>
  <si>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</si>
  <si>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</si>
  <si>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</si>
  <si>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</si>
  <si>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</si>
  <si>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</si>
  <si>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</si>
  <si>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</si>
  <si>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</si>
  <si>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</si>
  <si>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</si>
  <si>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</si>
  <si>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</si>
  <si>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</si>
  <si>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</si>
  <si>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</si>
  <si>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</si>
  <si>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</si>
  <si>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</si>
  <si>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</si>
  <si>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</si>
  <si>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</si>
  <si>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</si>
  <si>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</si>
  <si>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</si>
  <si>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</si>
  <si>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</si>
  <si>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</si>
  <si>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</si>
  <si>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</si>
  <si>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</si>
  <si>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</si>
  <si>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</si>
  <si>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</si>
  <si>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</si>
  <si>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</si>
  <si>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</si>
  <si>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</si>
  <si>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</si>
  <si>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</si>
  <si>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</si>
  <si>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</si>
  <si>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</si>
  <si>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</si>
  <si>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</si>
  <si>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</si>
  <si>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</si>
  <si>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</si>
  <si>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</si>
  <si>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</si>
  <si>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</si>
  <si>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</si>
  <si>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</si>
  <si>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</si>
  <si>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</si>
  <si>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</si>
  <si>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</si>
  <si>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</si>
  <si>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</si>
  <si>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</si>
  <si>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</si>
  <si>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</si>
  <si>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</si>
  <si>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</si>
  <si>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</si>
  <si>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</si>
  <si>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</si>
  <si>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</si>
  <si>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</si>
  <si>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</si>
  <si>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</si>
  <si>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</si>
  <si>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</si>
  <si>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</si>
  <si>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</si>
  <si>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</si>
  <si>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</si>
  <si>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</si>
  <si>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</si>
  <si>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</si>
  <si>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</si>
  <si>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</si>
  <si>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</si>
  <si>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</si>
  <si>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</si>
  <si>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</si>
  <si>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</si>
  <si>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</si>
  <si>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</si>
  <si>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</si>
  <si>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</si>
  <si>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</si>
  <si>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</si>
  <si>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</si>
  <si>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</si>
  <si>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</si>
  <si>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</si>
  <si>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</si>
  <si>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</si>
  <si>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</si>
  <si>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</si>
  <si>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</si>
  <si>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</si>
  <si>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</si>
  <si>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</si>
  <si>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</si>
  <si>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</si>
  <si>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</si>
  <si>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</si>
  <si>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</si>
  <si>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</si>
  <si>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</si>
  <si>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</si>
  <si>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</si>
  <si>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</si>
  <si>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</si>
  <si>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</si>
  <si>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</si>
  <si>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</si>
  <si>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</si>
  <si>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</si>
  <si>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</si>
  <si>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</si>
  <si>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</si>
  <si>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</si>
  <si>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</si>
  <si>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</si>
  <si>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</si>
  <si>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</si>
  <si>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</si>
  <si>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</si>
  <si>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</si>
  <si>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</si>
  <si>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</si>
  <si>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</si>
  <si>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</si>
  <si>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</si>
  <si>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</si>
  <si>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</si>
  <si>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</si>
  <si>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</si>
  <si>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</si>
  <si>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</si>
  <si>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</si>
  <si>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</si>
  <si>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</si>
  <si>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</si>
  <si>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</si>
  <si>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</si>
  <si>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</si>
  <si>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</si>
  <si>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</si>
  <si>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</si>
  <si>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</si>
  <si>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</si>
  <si>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</si>
  <si>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</si>
  <si>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</si>
  <si>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</si>
  <si>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</si>
  <si>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</si>
  <si>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</si>
  <si>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</si>
  <si>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</si>
  <si>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</si>
  <si>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</si>
  <si>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</si>
  <si>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</si>
  <si>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</si>
  <si>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</si>
  <si>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</si>
  <si>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</si>
  <si>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</si>
  <si>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</si>
  <si>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</si>
  <si>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</si>
  <si>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</si>
  <si>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</si>
  <si>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</si>
  <si>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</si>
  <si>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</si>
  <si>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</si>
  <si>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</si>
  <si>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</si>
  <si>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</si>
  <si>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</si>
  <si>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</si>
  <si>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</si>
  <si>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</si>
  <si>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</si>
  <si>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</si>
  <si>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</si>
  <si>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</si>
  <si>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</si>
  <si>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</si>
  <si>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</si>
  <si>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</si>
  <si>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</si>
  <si>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</si>
  <si>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</si>
  <si>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</si>
  <si>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</si>
  <si>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</si>
  <si>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</si>
  <si>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</si>
  <si>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</si>
  <si>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</si>
  <si>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</si>
  <si>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</si>
  <si>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</si>
  <si>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</si>
  <si>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</si>
  <si>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</si>
  <si>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</si>
  <si>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</si>
  <si>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</si>
  <si>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</si>
  <si>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</si>
  <si>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</si>
  <si>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</si>
  <si>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</si>
  <si>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</si>
  <si>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</si>
  <si>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</si>
  <si>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</si>
  <si>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</si>
  <si>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</si>
  <si>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</si>
  <si>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</si>
  <si>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</si>
  <si>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</si>
  <si>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</si>
  <si>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</si>
  <si>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</si>
  <si>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</si>
  <si>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</si>
  <si>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</si>
  <si>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</si>
  <si>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</si>
  <si>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</si>
  <si>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</si>
  <si>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</si>
  <si>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</si>
  <si>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</si>
  <si>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</si>
  <si>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</si>
  <si>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</si>
  <si>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</si>
  <si>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</si>
  <si>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</si>
  <si>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</si>
  <si>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</si>
  <si>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</si>
  <si>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</si>
  <si>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</si>
  <si>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</si>
  <si>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</si>
  <si>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</si>
  <si>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</si>
  <si>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</si>
  <si>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</si>
  <si>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</si>
  <si>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</si>
  <si>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</si>
  <si>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</si>
  <si>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</si>
  <si>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</si>
  <si>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</si>
  <si>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</si>
  <si>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</si>
  <si>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</si>
  <si>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</si>
  <si>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</si>
  <si>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</si>
  <si>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</si>
  <si>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</si>
  <si>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</si>
  <si>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</si>
  <si>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</si>
  <si>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</si>
  <si>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</si>
  <si>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</si>
  <si>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</si>
  <si>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</si>
  <si>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</si>
  <si>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</si>
  <si>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</si>
  <si>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</si>
  <si>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</si>
  <si>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</si>
  <si>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</si>
  <si>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</si>
  <si>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</si>
  <si>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</si>
  <si>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</si>
  <si>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</si>
  <si>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</si>
  <si>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</si>
  <si>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</si>
  <si>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</si>
  <si>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</si>
  <si>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</si>
  <si>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</si>
  <si>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</si>
  <si>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</si>
  <si>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</si>
  <si>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</si>
  <si>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</si>
  <si>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</si>
  <si>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</si>
  <si>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</si>
  <si>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</si>
  <si>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</si>
  <si>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</si>
  <si>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</si>
  <si>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</si>
  <si>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</si>
  <si>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</si>
  <si>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</si>
  <si>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</si>
  <si>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</si>
  <si>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</si>
  <si>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</si>
  <si>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</si>
  <si>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</si>
  <si>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</si>
  <si>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</si>
  <si>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</si>
  <si>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</si>
  <si>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</si>
  <si>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</si>
  <si>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</si>
  <si>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</si>
  <si>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</si>
  <si>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</si>
  <si>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</si>
  <si>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</si>
  <si>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</si>
  <si>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</si>
  <si>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</si>
  <si>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</si>
  <si>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</si>
  <si>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</si>
  <si>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</si>
  <si>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</si>
  <si>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</si>
  <si>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</si>
  <si>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</si>
  <si>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</si>
  <si>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</si>
  <si>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</si>
  <si>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</si>
  <si>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</si>
  <si>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</si>
  <si>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</si>
  <si>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</si>
  <si>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</si>
  <si>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</si>
  <si>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</si>
  <si>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</si>
  <si>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</si>
  <si>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</si>
  <si>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</si>
  <si>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</si>
  <si>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</si>
  <si>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</si>
  <si>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</si>
  <si>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</si>
  <si>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</si>
  <si>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</si>
  <si>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</si>
  <si>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</si>
  <si>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</si>
  <si>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</si>
  <si>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</si>
  <si>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</si>
  <si>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</si>
  <si>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</si>
  <si>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</si>
  <si>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</si>
  <si>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</si>
  <si>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</si>
  <si>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</si>
  <si>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</si>
  <si>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</si>
  <si>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</si>
  <si>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</si>
  <si>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</si>
  <si>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</si>
  <si>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</si>
  <si>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</si>
  <si>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</si>
  <si>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</si>
  <si>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</si>
  <si>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</si>
  <si>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</si>
  <si>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</si>
  <si>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</si>
  <si>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</si>
  <si>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</si>
  <si>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</si>
  <si>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</si>
  <si>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</si>
  <si>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</si>
  <si>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</si>
  <si>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</si>
  <si>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</si>
  <si>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</si>
  <si>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</si>
  <si>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</si>
  <si>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</si>
  <si>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</si>
  <si>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</si>
  <si>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</si>
  <si>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</si>
  <si>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</si>
  <si>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</si>
  <si>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</si>
  <si>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</si>
  <si>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</si>
  <si>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</si>
  <si>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</si>
  <si>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</si>
  <si>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</si>
  <si>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</si>
  <si>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</si>
  <si>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</si>
  <si>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</si>
  <si>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</si>
  <si>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</si>
  <si>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</si>
  <si>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</si>
  <si>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</si>
  <si>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</si>
  <si>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</si>
  <si>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</si>
  <si>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</si>
  <si>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</si>
  <si>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</si>
  <si>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</si>
  <si>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</si>
  <si>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</si>
  <si>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</si>
  <si>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</si>
  <si>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</si>
  <si>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</si>
  <si>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</si>
  <si>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</si>
  <si>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</si>
  <si>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</si>
  <si>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</si>
  <si>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</si>
  <si>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</si>
  <si>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</si>
  <si>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</si>
  <si>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</si>
  <si>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</si>
  <si>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</si>
  <si>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</si>
  <si>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</si>
  <si>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</si>
  <si>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</si>
  <si>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</si>
  <si>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</si>
  <si>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</si>
  <si>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</si>
  <si>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</si>
  <si>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</si>
  <si>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</si>
  <si>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</si>
  <si>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</si>
  <si>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</si>
  <si>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</si>
  <si>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</si>
  <si>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</si>
  <si>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</si>
  <si>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</si>
  <si>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</si>
  <si>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</si>
  <si>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</si>
  <si>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</si>
  <si>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</si>
  <si>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</si>
  <si>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</si>
  <si>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</si>
  <si>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</si>
  <si>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</si>
  <si>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</si>
  <si>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</si>
  <si>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</si>
  <si>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</si>
  <si>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</si>
  <si>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</si>
  <si>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</si>
  <si>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</si>
  <si>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</si>
  <si>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</si>
  <si>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</si>
  <si>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</si>
  <si>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</si>
  <si>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</si>
  <si>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</si>
  <si>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</si>
  <si>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</si>
  <si>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</si>
  <si>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</si>
  <si>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</si>
  <si>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</si>
  <si>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</si>
  <si>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</si>
  <si>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</si>
  <si>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</si>
  <si>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</si>
  <si>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</si>
  <si>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</si>
  <si>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</si>
  <si>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</si>
  <si>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</si>
  <si>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</si>
  <si>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</si>
  <si>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</si>
  <si>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</si>
  <si>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</si>
  <si>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</si>
  <si>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</si>
  <si>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</si>
  <si>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</si>
  <si>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</si>
  <si>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</si>
  <si>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</si>
  <si>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</si>
  <si>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</si>
  <si>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</si>
  <si>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</si>
  <si>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</si>
  <si>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</si>
  <si>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</si>
  <si>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</si>
  <si>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</si>
  <si>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</si>
  <si>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</si>
  <si>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</si>
  <si>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</si>
  <si>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</si>
  <si>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</si>
  <si>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</si>
  <si>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</si>
  <si>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</si>
  <si>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</si>
  <si>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</si>
  <si>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</si>
  <si>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</si>
  <si>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</si>
  <si>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</si>
  <si>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</si>
  <si>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</si>
  <si>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</si>
  <si>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</si>
  <si>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</si>
  <si>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</si>
  <si>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</si>
  <si>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</si>
  <si>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</si>
  <si>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</si>
  <si>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</si>
  <si>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</si>
  <si>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</si>
  <si>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</si>
  <si>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</si>
  <si>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</si>
  <si>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</si>
  <si>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</si>
  <si>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</si>
  <si>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</si>
  <si>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</si>
  <si>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</si>
  <si>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</si>
  <si>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</si>
  <si>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</si>
  <si>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</si>
  <si>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</si>
  <si>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</si>
  <si>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</si>
  <si>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</si>
  <si>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</si>
  <si>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</si>
  <si>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</si>
  <si>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</si>
  <si>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</si>
  <si>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</si>
  <si>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</si>
  <si>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</si>
  <si>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</si>
  <si>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</si>
  <si>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</si>
  <si>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</si>
  <si>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</si>
  <si>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</si>
  <si>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</si>
  <si>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</si>
  <si>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</si>
  <si>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</si>
  <si>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</si>
  <si>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</si>
  <si>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</si>
  <si>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</si>
  <si>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</si>
  <si>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</si>
  <si>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</si>
  <si>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</si>
  <si>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</si>
  <si>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</si>
  <si>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</si>
  <si>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</si>
  <si>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</si>
  <si>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</si>
  <si>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</si>
  <si>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</si>
  <si>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</si>
  <si>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</si>
  <si>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</si>
  <si>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</si>
  <si>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</si>
  <si>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</si>
  <si>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</si>
  <si>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</si>
  <si>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</si>
  <si>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</si>
  <si>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</si>
  <si>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</si>
  <si>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</si>
  <si>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</si>
  <si>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</si>
  <si>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</si>
  <si>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</si>
  <si>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</si>
  <si>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</si>
  <si>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</si>
  <si>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</si>
  <si>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</si>
  <si>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</si>
  <si>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</si>
  <si>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</si>
  <si>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</si>
  <si>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</si>
  <si>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</si>
  <si>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</si>
  <si>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</si>
  <si>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</si>
  <si>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</si>
  <si>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</si>
  <si>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</si>
  <si>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</si>
  <si>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</si>
  <si>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</si>
  <si>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</si>
  <si>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</si>
  <si>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</si>
  <si>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</si>
  <si>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</si>
  <si>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</si>
  <si>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</si>
  <si>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</si>
  <si>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</si>
  <si>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</si>
  <si>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</si>
  <si>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</si>
  <si>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</si>
  <si>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</si>
  <si>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</si>
  <si>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</si>
  <si>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</si>
  <si>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</si>
  <si>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</si>
  <si>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</si>
  <si>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</si>
  <si>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</si>
  <si>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</si>
  <si>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</si>
  <si>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</si>
  <si>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</si>
  <si>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</si>
  <si>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</si>
  <si>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</si>
  <si>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</si>
  <si>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</si>
  <si>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</si>
  <si>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</si>
  <si>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</si>
  <si>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</si>
  <si>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</si>
  <si>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</si>
  <si>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</si>
  <si>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</si>
  <si>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</si>
  <si>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</si>
  <si>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</si>
  <si>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</si>
  <si>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</si>
  <si>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</si>
  <si>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</si>
  <si>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</si>
  <si>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</si>
  <si>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</si>
  <si>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</si>
  <si>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</si>
  <si>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</si>
  <si>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</si>
  <si>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</si>
  <si>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</si>
  <si>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</si>
  <si>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</si>
  <si>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</si>
  <si>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</si>
  <si>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</si>
  <si>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</si>
  <si>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</si>
  <si>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</si>
  <si>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</si>
  <si>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</si>
  <si>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</si>
  <si>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</si>
  <si>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</si>
  <si>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</si>
  <si>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</si>
  <si>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</si>
  <si>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</si>
  <si>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</si>
  <si>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</si>
  <si>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</si>
  <si>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</si>
  <si>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</si>
  <si>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</si>
  <si>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</si>
  <si>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</si>
  <si>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</si>
  <si>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</si>
  <si>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</si>
  <si>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</si>
  <si>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</si>
  <si>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</si>
  <si>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</si>
  <si>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</si>
  <si>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</si>
  <si>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</si>
  <si>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</si>
  <si>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</si>
  <si>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</si>
  <si>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</si>
  <si>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</si>
  <si>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</si>
  <si>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</si>
  <si>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</si>
  <si>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</si>
  <si>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</si>
  <si>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</si>
  <si>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</si>
  <si>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</si>
  <si>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</si>
  <si>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</si>
  <si>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</si>
  <si>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</si>
  <si>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</si>
  <si>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</si>
  <si>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</si>
  <si>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</si>
  <si>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</si>
  <si>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</si>
  <si>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</si>
  <si>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</si>
  <si>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</si>
  <si>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</si>
  <si>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</si>
  <si>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</si>
  <si>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</si>
  <si>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</si>
  <si>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</si>
  <si>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</si>
  <si>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</si>
  <si>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</si>
  <si>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</si>
  <si>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</si>
  <si>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</si>
  <si>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</si>
  <si>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</si>
  <si>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</si>
  <si>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</si>
  <si>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</si>
  <si>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</si>
  <si>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</si>
  <si>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</si>
  <si>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</si>
  <si>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</si>
  <si>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</si>
  <si>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</si>
  <si>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</si>
  <si>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</si>
  <si>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</si>
  <si>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</si>
  <si>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</si>
  <si>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</si>
  <si>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</si>
  <si>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</si>
  <si>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</si>
  <si>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</si>
  <si>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</si>
  <si>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</si>
  <si>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</si>
  <si>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</si>
  <si>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</si>
  <si>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</si>
  <si>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</si>
  <si>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</si>
  <si>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</si>
  <si>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</si>
  <si>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</si>
  <si>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</si>
  <si>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</si>
  <si>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</si>
  <si>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</si>
  <si>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</si>
  <si>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</si>
  <si>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</si>
  <si>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</si>
  <si>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</si>
  <si>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</si>
  <si>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</si>
  <si>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</si>
  <si>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</si>
  <si>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</si>
  <si>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</si>
  <si>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</si>
  <si>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</si>
  <si>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</si>
  <si>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</si>
  <si>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</si>
  <si>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</si>
  <si>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</si>
  <si>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</si>
  <si>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</si>
  <si>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</si>
  <si>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</si>
  <si>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</si>
  <si>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</si>
  <si>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</si>
  <si>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</si>
  <si>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</si>
  <si>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</si>
  <si>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</si>
  <si>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</si>
  <si>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</si>
  <si>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</si>
  <si>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</si>
  <si>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</si>
  <si>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</si>
  <si>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</si>
  <si>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</si>
  <si>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</si>
  <si>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</si>
  <si>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</si>
  <si>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</si>
  <si>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</si>
  <si>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</si>
  <si>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</si>
  <si>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</si>
  <si>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</si>
  <si>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</si>
  <si>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</si>
  <si>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</si>
  <si>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</si>
  <si>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</si>
  <si>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</si>
  <si>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</si>
  <si>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</si>
  <si>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</si>
  <si>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</si>
  <si>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</si>
  <si>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</si>
  <si>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</si>
  <si>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</si>
  <si>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</si>
  <si>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</si>
  <si>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</si>
  <si>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</si>
  <si>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</si>
  <si>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</si>
  <si>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</si>
  <si>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</si>
  <si>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</si>
  <si>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</si>
  <si>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</si>
  <si>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</si>
  <si>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</si>
  <si>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</si>
  <si>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</si>
  <si>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</si>
  <si>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</si>
  <si>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</si>
  <si>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</si>
  <si>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</si>
  <si>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</si>
  <si>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</si>
  <si>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</si>
  <si>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</si>
  <si>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</si>
  <si>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</si>
  <si>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</si>
  <si>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</si>
  <si>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</si>
  <si>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</si>
  <si>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</si>
  <si>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</si>
  <si>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</si>
  <si>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</si>
  <si>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</si>
  <si>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</si>
  <si>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</si>
  <si>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</si>
  <si>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</si>
  <si>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</si>
  <si>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</si>
  <si>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</si>
  <si>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</si>
  <si>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</si>
  <si>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</si>
  <si>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</si>
  <si>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</si>
  <si>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</si>
  <si>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</si>
  <si>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</si>
  <si>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</si>
  <si>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</si>
  <si>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</si>
  <si>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</si>
  <si>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</si>
  <si>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</si>
  <si>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</si>
  <si>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</si>
  <si>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</si>
  <si>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</si>
  <si>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</si>
  <si>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</si>
  <si>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</si>
  <si>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</si>
  <si>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</si>
  <si>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</si>
  <si>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</si>
  <si>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</si>
  <si>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</si>
  <si>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</si>
  <si>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</si>
  <si>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</si>
  <si>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</si>
  <si>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</si>
  <si>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</si>
  <si>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</si>
  <si>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</si>
  <si>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</si>
  <si>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</si>
  <si>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</si>
  <si>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</si>
  <si>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</si>
  <si>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</si>
  <si>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</si>
  <si>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</si>
  <si>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</si>
  <si>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</si>
  <si>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</si>
  <si>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</si>
  <si>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</si>
  <si>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</si>
  <si>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</si>
  <si>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</si>
  <si>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</si>
  <si>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</si>
  <si>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</si>
  <si>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</si>
  <si>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</si>
  <si>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</si>
  <si>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</si>
  <si>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</si>
  <si>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</si>
  <si>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</si>
  <si>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</si>
  <si>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</si>
  <si>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</si>
  <si>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</si>
  <si>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</si>
  <si>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</si>
  <si>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</si>
  <si>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</si>
  <si>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</si>
  <si>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</si>
  <si>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</si>
  <si>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</si>
  <si>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</si>
  <si>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</si>
  <si>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</si>
  <si>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</si>
  <si>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</si>
  <si>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</si>
  <si>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</si>
  <si>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</si>
  <si>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</si>
  <si>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</si>
  <si>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</si>
  <si>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</si>
  <si>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</si>
  <si>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</si>
  <si>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</si>
  <si>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</si>
  <si>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</si>
  <si>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</si>
  <si>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</si>
  <si>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</si>
  <si>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</si>
  <si>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</si>
  <si>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</si>
  <si>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</si>
  <si>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</si>
  <si>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</si>
  <si>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</si>
  <si>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</si>
  <si>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</si>
  <si>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</si>
  <si>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</si>
  <si>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</si>
  <si>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</si>
  <si>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</si>
  <si>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</si>
  <si>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</si>
  <si>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</si>
  <si>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</si>
  <si>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</si>
  <si>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</si>
  <si>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</si>
  <si>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</si>
  <si>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</si>
  <si>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</si>
  <si>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</si>
  <si>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</si>
  <si>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</si>
  <si>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</si>
  <si>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</si>
  <si>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</si>
  <si>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</si>
  <si>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</si>
  <si>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</si>
  <si>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</si>
  <si>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</si>
  <si>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</si>
  <si>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</si>
  <si>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</si>
  <si>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</si>
  <si>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</si>
  <si>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</si>
  <si>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</si>
  <si>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</si>
  <si>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</si>
  <si>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</si>
  <si>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</si>
  <si>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</si>
  <si>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</si>
  <si>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</si>
  <si>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</si>
  <si>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</si>
  <si>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</si>
  <si>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</si>
  <si>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</si>
  <si>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</si>
  <si>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</si>
  <si>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</si>
  <si>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</si>
  <si>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</si>
  <si>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</si>
  <si>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</si>
  <si>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</si>
  <si>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</si>
  <si>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</si>
  <si>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</si>
  <si>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</si>
  <si>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</si>
  <si>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</si>
  <si>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</si>
  <si>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</si>
  <si>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</si>
  <si>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</si>
  <si>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</si>
  <si>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</si>
  <si>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</si>
  <si>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</si>
  <si>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</si>
  <si>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</si>
  <si>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</si>
  <si>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</si>
  <si>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</si>
  <si>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</si>
  <si>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</si>
  <si>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</si>
  <si>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</si>
  <si>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</si>
  <si>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</si>
  <si>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</si>
  <si>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</si>
  <si>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</si>
  <si>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</si>
  <si>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</si>
  <si>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</si>
  <si>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</si>
  <si>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</si>
  <si>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</si>
  <si>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</si>
  <si>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</si>
  <si>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</si>
  <si>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</si>
  <si>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</si>
  <si>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</si>
  <si>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</si>
  <si>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</si>
  <si>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</si>
  <si>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</si>
  <si>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</si>
  <si>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</si>
  <si>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</si>
  <si>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</si>
  <si>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</si>
  <si>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</si>
  <si>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</si>
  <si>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</si>
  <si>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</si>
  <si>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</si>
  <si>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</si>
  <si>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</si>
  <si>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</si>
  <si>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</si>
  <si>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</si>
  <si>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</si>
  <si>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</si>
  <si>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</si>
  <si>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</si>
  <si>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</si>
  <si>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</si>
  <si>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</si>
  <si>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</si>
  <si>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</si>
  <si>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</si>
  <si>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</si>
  <si>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</si>
  <si>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</si>
  <si>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</si>
  <si>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</si>
  <si>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</si>
  <si>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</si>
  <si>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</si>
  <si>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</si>
  <si>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</si>
  <si>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</si>
  <si>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</si>
  <si>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</si>
  <si>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</si>
  <si>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</si>
  <si>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</si>
  <si>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</si>
  <si>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</si>
  <si>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</si>
  <si>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</si>
  <si>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</si>
  <si>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</si>
  <si>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</si>
  <si>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</si>
  <si>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</si>
  <si>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</si>
  <si>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</si>
  <si>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</si>
  <si>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</si>
  <si>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</si>
  <si>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</si>
  <si>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</si>
  <si>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</si>
  <si>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</si>
  <si>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</si>
  <si>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</si>
  <si>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</si>
  <si>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</si>
  <si>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</si>
  <si>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</si>
  <si>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</si>
  <si>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</si>
  <si>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</si>
  <si>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</si>
  <si>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</si>
  <si>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</si>
  <si>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</si>
  <si>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</si>
  <si>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</si>
  <si>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</si>
  <si>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</si>
  <si>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</si>
  <si>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</si>
  <si>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</si>
  <si>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</si>
  <si>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</si>
  <si>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</si>
  <si>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</si>
  <si>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</si>
  <si>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</si>
  <si>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</si>
  <si>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</si>
  <si>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</si>
  <si>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</si>
  <si>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</si>
  <si>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</si>
  <si>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</si>
  <si>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</si>
  <si>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</si>
  <si>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</si>
  <si>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</si>
  <si>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</si>
  <si>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</si>
  <si>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</si>
  <si>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</si>
  <si>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</si>
  <si>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</si>
  <si>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</si>
  <si>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</si>
  <si>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</si>
  <si>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</si>
  <si>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</si>
  <si>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</si>
  <si>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</si>
  <si>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</si>
  <si>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</si>
  <si>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</si>
  <si>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</si>
  <si>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</si>
  <si>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</si>
  <si>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</si>
  <si>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</si>
  <si>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</si>
  <si>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</si>
  <si>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</si>
  <si>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</si>
  <si>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</si>
  <si>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</si>
  <si>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</si>
  <si>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</si>
  <si>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</si>
  <si>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</si>
  <si>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</si>
  <si>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</si>
  <si>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</si>
  <si>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</si>
  <si>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</si>
  <si>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</si>
  <si>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</si>
  <si>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</si>
  <si>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</si>
  <si>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</si>
  <si>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</si>
  <si>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</si>
  <si>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</si>
  <si>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</si>
  <si>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</si>
  <si>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</si>
  <si>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</si>
  <si>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</si>
  <si>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</si>
  <si>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</si>
  <si>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</si>
  <si>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</si>
  <si>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</si>
  <si>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</si>
  <si>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</si>
  <si>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</si>
  <si>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</si>
  <si>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</si>
  <si>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</si>
  <si>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</si>
  <si>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</si>
  <si>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</si>
  <si>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</si>
  <si>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</si>
  <si>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</si>
  <si>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</si>
  <si>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</si>
  <si>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</si>
  <si>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</si>
  <si>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</si>
  <si>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</si>
  <si>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</si>
  <si>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</si>
  <si>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</si>
  <si>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</si>
  <si>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</si>
  <si>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</si>
  <si>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</si>
  <si>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</si>
  <si>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</si>
  <si>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</si>
  <si>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</si>
  <si>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</si>
  <si>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</si>
  <si>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</si>
  <si>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</si>
  <si>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</si>
  <si>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</si>
  <si>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</si>
  <si>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</si>
  <si>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</si>
  <si>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</si>
  <si>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</si>
  <si>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</si>
  <si>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</si>
  <si>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</si>
  <si>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</si>
  <si>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</si>
  <si>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</si>
  <si>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</si>
  <si>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</si>
  <si>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</si>
  <si>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</si>
  <si>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</si>
  <si>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</si>
  <si>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</si>
  <si>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</si>
  <si>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</si>
  <si>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</si>
  <si>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</si>
  <si>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</si>
  <si>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</si>
  <si>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</si>
  <si>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</si>
  <si>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</si>
  <si>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</si>
  <si>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</si>
  <si>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</si>
  <si>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</si>
  <si>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</si>
  <si>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</si>
  <si>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</si>
  <si>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</si>
  <si>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</si>
  <si>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</si>
  <si>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</si>
  <si>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</si>
  <si>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</si>
  <si>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</si>
  <si>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</si>
  <si>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</si>
  <si>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</si>
  <si>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</si>
  <si>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</si>
  <si>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</si>
  <si>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</si>
  <si>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</si>
  <si>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</si>
  <si>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</si>
  <si>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</si>
  <si>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</si>
  <si>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</si>
  <si>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</si>
  <si>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</si>
  <si>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</si>
  <si>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</si>
  <si>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</si>
  <si>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</si>
  <si>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</si>
  <si>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</si>
  <si>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</si>
  <si>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</si>
  <si>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</si>
  <si>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</si>
  <si>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</si>
  <si>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</si>
  <si>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</si>
  <si>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</si>
  <si>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</si>
  <si>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</si>
  <si>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</si>
  <si>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</si>
  <si>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</si>
  <si>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</si>
  <si>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</si>
  <si>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</si>
  <si>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</si>
  <si>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</si>
  <si>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</si>
  <si>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</si>
  <si>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</si>
  <si>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</si>
  <si>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</si>
  <si>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</si>
  <si>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</si>
  <si>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</si>
  <si>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</si>
  <si>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</si>
  <si>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</si>
  <si>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</si>
  <si>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</si>
  <si>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</si>
  <si>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</si>
  <si>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</si>
  <si>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</si>
  <si>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</si>
  <si>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</si>
  <si>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</si>
  <si>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</si>
  <si>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</si>
  <si>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</si>
  <si>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</si>
  <si>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</si>
  <si>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</si>
  <si>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</si>
  <si>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</si>
  <si>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</si>
  <si>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</si>
  <si>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</si>
  <si>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</si>
  <si>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</si>
  <si>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</si>
  <si>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</si>
  <si>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</si>
  <si>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</si>
  <si>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</si>
  <si>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</si>
  <si>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</si>
  <si>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</si>
  <si>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</si>
  <si>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</si>
  <si>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</si>
  <si>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</si>
  <si>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</si>
  <si>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</si>
  <si>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</si>
  <si>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</si>
  <si>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</si>
  <si>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</si>
  <si>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</si>
  <si>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</si>
  <si>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</si>
  <si>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</si>
  <si>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</si>
  <si>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</si>
  <si>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</si>
  <si>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</si>
  <si>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</si>
  <si>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</si>
  <si>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</si>
  <si>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</si>
  <si>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</si>
  <si>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</si>
  <si>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</si>
  <si>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</si>
  <si>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</si>
  <si>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</si>
  <si>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</si>
  <si>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</si>
  <si>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</si>
  <si>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</si>
  <si>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</si>
  <si>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</si>
  <si>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</si>
  <si>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</si>
  <si>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</si>
  <si>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</si>
  <si>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</si>
  <si>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</si>
  <si>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</si>
  <si>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</si>
  <si>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</si>
  <si>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</si>
  <si>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</si>
  <si>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</si>
  <si>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</si>
  <si>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</si>
  <si>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</si>
  <si>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</si>
  <si>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</si>
  <si>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</si>
  <si>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</si>
  <si>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</si>
  <si>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</si>
  <si>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</si>
  <si>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</si>
  <si>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</si>
  <si>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</si>
  <si>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</si>
  <si>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</si>
  <si>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</si>
  <si>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</si>
  <si>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</si>
  <si>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</si>
  <si>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</si>
  <si>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</si>
  <si>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</si>
  <si>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</si>
  <si>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</si>
  <si>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</si>
  <si>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</si>
  <si>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</si>
  <si>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</si>
  <si>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</si>
  <si>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</si>
  <si>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</si>
  <si>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</si>
  <si>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</si>
  <si>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</si>
  <si>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</si>
  <si>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</si>
  <si>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</si>
  <si>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</si>
  <si>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</si>
  <si>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</si>
  <si>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</si>
  <si>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</si>
  <si>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</si>
  <si>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</si>
  <si>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</si>
  <si>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</si>
  <si>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</si>
  <si>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</si>
  <si>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</si>
  <si>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</si>
  <si>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</si>
  <si>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</si>
  <si>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</si>
  <si>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</si>
  <si>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</si>
  <si>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</si>
  <si>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</si>
  <si>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</si>
  <si>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</si>
  <si>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</si>
  <si>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</si>
  <si>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</si>
  <si>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</si>
  <si>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</si>
  <si>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</si>
  <si>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</si>
  <si>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</si>
  <si>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</si>
  <si>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</si>
  <si>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</si>
  <si>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</si>
  <si>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</si>
  <si>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</si>
  <si>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</si>
  <si>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</si>
  <si>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</si>
  <si>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</si>
  <si>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</si>
  <si>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</si>
  <si>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</si>
  <si>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</si>
  <si>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</si>
  <si>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</si>
  <si>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</si>
  <si>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</si>
  <si>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</si>
  <si>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</si>
  <si>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</si>
  <si>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</si>
  <si>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</si>
  <si>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</si>
  <si>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</si>
  <si>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</si>
  <si>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</si>
  <si>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</si>
  <si>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</si>
  <si>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</si>
  <si>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</si>
  <si>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</si>
  <si>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</si>
  <si>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</si>
  <si>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</si>
  <si>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</si>
  <si>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</si>
  <si>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</si>
  <si>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</si>
  <si>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</si>
  <si>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</si>
  <si>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</si>
  <si>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</si>
  <si>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</si>
  <si>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</si>
  <si>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</si>
  <si>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</si>
  <si>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</si>
  <si>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</si>
  <si>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</si>
  <si>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</si>
  <si>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</si>
  <si>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</si>
  <si>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</si>
  <si>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</si>
  <si>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</si>
  <si>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</si>
  <si>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</si>
  <si>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</si>
  <si>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</si>
  <si>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</si>
  <si>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</si>
  <si>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</si>
  <si>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</si>
  <si>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</si>
  <si>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</si>
  <si>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</si>
  <si>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</si>
  <si>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</si>
  <si>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</si>
  <si>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</si>
  <si>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</si>
  <si>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</si>
  <si>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</si>
  <si>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</si>
  <si>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</si>
  <si>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</si>
  <si>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</si>
  <si>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</si>
  <si>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</si>
  <si>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</si>
  <si>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</si>
  <si>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</si>
  <si>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</si>
  <si>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</si>
  <si>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</si>
  <si>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</si>
  <si>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</si>
  <si>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</si>
  <si>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</si>
  <si>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</si>
  <si>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</si>
  <si>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</si>
  <si>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</si>
  <si>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</si>
  <si>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</si>
  <si>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</si>
  <si>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</si>
  <si>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</si>
  <si>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</si>
  <si>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</si>
  <si>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</si>
  <si>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</si>
  <si>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</si>
  <si>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</si>
  <si>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</si>
  <si>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</si>
  <si>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</si>
  <si>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</si>
  <si>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</si>
  <si>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</si>
  <si>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</si>
  <si>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</si>
  <si>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</si>
  <si>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</si>
  <si>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</si>
  <si>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</si>
  <si>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</si>
  <si>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</si>
  <si>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</si>
  <si>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</si>
  <si>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</si>
  <si>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</si>
  <si>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</si>
  <si>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</si>
  <si>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</si>
  <si>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</si>
  <si>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</si>
  <si>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</si>
  <si>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</si>
  <si>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</si>
  <si>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</si>
  <si>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</si>
  <si>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</si>
  <si>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</si>
  <si>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</si>
  <si>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</si>
  <si>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</si>
  <si>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</si>
  <si>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</si>
  <si>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</si>
  <si>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</si>
  <si>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</si>
  <si>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</si>
  <si>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</si>
  <si>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</si>
  <si>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</si>
  <si>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</si>
  <si>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</si>
  <si>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</si>
  <si>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</si>
  <si>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</si>
  <si>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</si>
  <si>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</si>
  <si>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</si>
  <si>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</si>
  <si>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</si>
  <si>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</si>
  <si>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</si>
  <si>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</si>
  <si>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</si>
  <si>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</si>
  <si>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</si>
  <si>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</si>
  <si>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</si>
  <si>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</si>
  <si>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</si>
  <si>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</si>
  <si>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</si>
  <si>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</si>
  <si>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</si>
  <si>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</si>
  <si>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</si>
  <si>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</si>
  <si>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</si>
  <si>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</si>
  <si>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</si>
  <si>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</si>
  <si>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</si>
  <si>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</si>
  <si>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</si>
  <si>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</si>
  <si>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</si>
  <si>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</si>
  <si>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</si>
  <si>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</si>
  <si>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</si>
  <si>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</si>
  <si>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</si>
  <si>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</si>
  <si>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</si>
  <si>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</si>
  <si>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</si>
  <si>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</si>
  <si>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</si>
  <si>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</si>
  <si>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</si>
  <si>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</si>
  <si>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</si>
  <si>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</si>
  <si>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</si>
  <si>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</si>
  <si>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</si>
  <si>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</si>
  <si>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</si>
  <si>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</si>
  <si>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</si>
  <si>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</si>
  <si>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</si>
  <si>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</si>
  <si>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</si>
  <si>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</si>
  <si>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</si>
  <si>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</si>
  <si>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</si>
  <si>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</si>
  <si>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</si>
  <si>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</si>
  <si>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</si>
  <si>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</si>
  <si>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</si>
  <si>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</si>
  <si>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</si>
  <si>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</si>
  <si>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</si>
  <si>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</si>
  <si>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</si>
  <si>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</si>
  <si>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</si>
  <si>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</si>
  <si>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</si>
  <si>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</si>
  <si>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</si>
  <si>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</si>
  <si>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</si>
  <si>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</si>
  <si>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</si>
  <si>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</si>
  <si>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</si>
  <si>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</si>
  <si>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</si>
  <si>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</si>
  <si>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</si>
  <si>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</si>
  <si>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</si>
  <si>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</si>
  <si>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</si>
  <si>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</si>
  <si>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</si>
  <si>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</si>
  <si>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</si>
  <si>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</si>
  <si>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</si>
  <si>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</si>
  <si>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</si>
  <si>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</si>
  <si>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</si>
  <si>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</si>
  <si>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</si>
  <si>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</si>
  <si>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</si>
  <si>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</si>
  <si>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</si>
  <si>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</si>
  <si>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</si>
  <si>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</si>
  <si>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</si>
  <si>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</si>
  <si>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</si>
  <si>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</si>
  <si>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</si>
  <si>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</si>
  <si>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</si>
  <si>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</si>
  <si>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</si>
  <si>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</si>
  <si>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</si>
  <si>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</si>
  <si>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</si>
  <si>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</si>
  <si>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</si>
  <si>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</si>
  <si>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</si>
  <si>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</si>
  <si>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</si>
  <si>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</si>
  <si>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</si>
  <si>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</si>
  <si>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</si>
  <si>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</si>
  <si>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</si>
  <si>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</si>
  <si>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</si>
  <si>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</si>
  <si>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</si>
  <si>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</si>
  <si>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</si>
  <si>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</si>
  <si>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</si>
  <si>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</si>
  <si>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</si>
  <si>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</si>
  <si>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</si>
  <si>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</si>
  <si>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</si>
  <si>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</si>
  <si>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</si>
  <si>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</si>
  <si>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</si>
  <si>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</si>
  <si>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</si>
  <si>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</si>
  <si>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</si>
  <si>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</si>
  <si>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</si>
  <si>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</si>
  <si>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</si>
  <si>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</si>
  <si>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</si>
  <si>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</si>
  <si>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</si>
  <si>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</si>
  <si>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</si>
  <si>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</si>
  <si>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</si>
  <si>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</si>
  <si>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</si>
  <si>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</si>
  <si>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</si>
  <si>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</si>
  <si>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</si>
  <si>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</si>
  <si>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</si>
  <si>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</si>
  <si>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</si>
  <si>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</si>
  <si>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</si>
  <si>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</si>
  <si>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</si>
  <si>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</si>
  <si>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</si>
  <si>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</si>
  <si>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</si>
  <si>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</si>
  <si>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</si>
  <si>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</si>
  <si>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</si>
  <si>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</si>
  <si>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</si>
  <si>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</si>
  <si>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</si>
  <si>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</si>
  <si>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</si>
  <si>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</si>
  <si>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</si>
  <si>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</si>
  <si>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</si>
  <si>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</si>
  <si>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</si>
  <si>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</si>
  <si>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</si>
  <si>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</si>
  <si>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</si>
  <si>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</si>
  <si>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</si>
  <si>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</si>
  <si>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</si>
  <si>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</si>
  <si>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</si>
  <si>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</si>
  <si>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</si>
  <si>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</si>
  <si>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</si>
  <si>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</si>
  <si>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</si>
  <si>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</si>
  <si>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</si>
  <si>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</si>
  <si>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</si>
  <si>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</si>
  <si>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</si>
  <si>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</si>
  <si>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</si>
  <si>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</si>
  <si>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</si>
  <si>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</si>
  <si>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</si>
  <si>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</si>
  <si>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</si>
  <si>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</si>
  <si>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</si>
  <si>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</si>
  <si>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</si>
  <si>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</si>
  <si>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</si>
  <si>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</si>
  <si>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</si>
  <si>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</si>
  <si>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</si>
  <si>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</si>
  <si>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</si>
  <si>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</si>
  <si>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</si>
  <si>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</si>
  <si>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</si>
  <si>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</si>
  <si>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</si>
  <si>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</si>
  <si>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</si>
  <si>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</si>
  <si>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</si>
  <si>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</si>
  <si>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</si>
  <si>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</si>
  <si>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</si>
  <si>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</si>
  <si>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</si>
  <si>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</si>
  <si>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</si>
  <si>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</si>
  <si>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</si>
  <si>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</si>
  <si>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</si>
  <si>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</si>
  <si>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</si>
  <si>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</si>
  <si>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</si>
  <si>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</si>
  <si>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</si>
  <si>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</si>
  <si>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</si>
  <si>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</si>
  <si>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</si>
  <si>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</si>
  <si>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</si>
  <si>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</si>
  <si>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</si>
  <si>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</si>
  <si>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</si>
  <si>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</si>
  <si>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</si>
  <si>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</si>
  <si>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</si>
  <si>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</si>
  <si>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</si>
  <si>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</si>
  <si>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</si>
  <si>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</si>
  <si>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</si>
  <si>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</si>
  <si>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</si>
  <si>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</si>
  <si>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</si>
  <si>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</si>
  <si>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</si>
  <si>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</si>
  <si>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</si>
  <si>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</si>
  <si>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</si>
  <si>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</si>
  <si>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</si>
  <si>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</si>
  <si>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</si>
  <si>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</si>
  <si>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</si>
  <si>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</si>
  <si>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</si>
  <si>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</si>
  <si>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</si>
  <si>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</si>
  <si>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</si>
  <si>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</si>
  <si>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</si>
  <si>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</si>
  <si>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</si>
  <si>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</si>
  <si>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</si>
  <si>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</si>
  <si>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</si>
  <si>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</si>
  <si>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</si>
  <si>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</si>
  <si>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</si>
  <si>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</si>
  <si>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</si>
  <si>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</si>
  <si>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</si>
  <si>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</si>
  <si>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</si>
  <si>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</si>
  <si>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</si>
  <si>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</si>
  <si>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</si>
  <si>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</si>
  <si>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</si>
  <si>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</si>
  <si>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</si>
  <si>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</si>
  <si>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</si>
  <si>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</si>
  <si>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</si>
  <si>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</si>
  <si>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</si>
  <si>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</si>
  <si>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</si>
  <si>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</si>
  <si>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</si>
  <si>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</si>
  <si>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</si>
  <si>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</si>
  <si>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</si>
  <si>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</si>
  <si>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</si>
  <si>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</si>
  <si>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</si>
  <si>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</si>
  <si>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</si>
  <si>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</si>
  <si>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</si>
  <si>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</si>
  <si>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</si>
  <si>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</si>
  <si>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</si>
  <si>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</si>
  <si>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</si>
  <si>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</si>
  <si>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</si>
  <si>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</si>
  <si>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</si>
  <si>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</si>
  <si>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</si>
  <si>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</si>
  <si>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</si>
  <si>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</si>
  <si>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</si>
  <si>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</si>
  <si>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</si>
  <si>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</si>
  <si>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</si>
  <si>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</si>
  <si>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</si>
  <si>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</si>
  <si>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</si>
  <si>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</si>
  <si>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</si>
  <si>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</si>
  <si>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</si>
  <si>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</si>
  <si>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</si>
  <si>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</si>
  <si>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</si>
  <si>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</si>
  <si>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</si>
  <si>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</si>
  <si>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</si>
  <si>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</si>
  <si>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</si>
  <si>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</si>
  <si>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</si>
  <si>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</si>
  <si>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</si>
  <si>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</si>
  <si>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</si>
  <si>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</si>
  <si>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</si>
  <si>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</si>
  <si>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</si>
  <si>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</si>
  <si>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</si>
  <si>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</si>
  <si>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</si>
  <si>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</si>
  <si>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</si>
  <si>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</si>
  <si>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</si>
  <si>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</si>
  <si>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</si>
  <si>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</si>
  <si>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</si>
  <si>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</si>
  <si>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</si>
  <si>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</si>
  <si>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</si>
  <si>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</si>
  <si>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</si>
  <si>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</si>
  <si>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</si>
  <si>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</si>
  <si>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</si>
  <si>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</si>
  <si>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</si>
  <si>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</si>
  <si>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</si>
  <si>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</si>
  <si>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</si>
  <si>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</si>
  <si>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</si>
  <si>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</si>
  <si>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</si>
  <si>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</si>
  <si>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</si>
  <si>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</si>
  <si>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</si>
  <si>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</si>
  <si>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</si>
  <si>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</si>
  <si>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</si>
  <si>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</si>
  <si>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</si>
  <si>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</si>
  <si>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</si>
  <si>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</si>
  <si>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</si>
  <si>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</si>
  <si>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</si>
  <si>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</si>
  <si>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</si>
  <si>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</si>
  <si>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</si>
  <si>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</si>
  <si>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</si>
  <si>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</si>
  <si>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</si>
  <si>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</si>
  <si>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</si>
  <si>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</si>
  <si>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</si>
  <si>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</si>
  <si>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</si>
  <si>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</si>
  <si>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</si>
  <si>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</si>
  <si>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</si>
  <si>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</si>
  <si>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</si>
  <si>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</si>
  <si>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</si>
  <si>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</si>
  <si>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</si>
  <si>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</si>
  <si>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</si>
  <si>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</si>
  <si>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</si>
  <si>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</si>
  <si>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</si>
  <si>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</si>
  <si>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</si>
  <si>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</si>
  <si>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</si>
  <si>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</si>
  <si>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</si>
  <si>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</si>
  <si>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</si>
  <si>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</si>
  <si>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</si>
  <si>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</si>
  <si>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</si>
  <si>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</si>
  <si>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</si>
  <si>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</si>
  <si>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</si>
  <si>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</si>
  <si>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</si>
  <si>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</si>
  <si>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</si>
  <si>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</si>
  <si>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</si>
  <si>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</si>
  <si>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</si>
  <si>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</si>
  <si>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</si>
  <si>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</si>
  <si>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</si>
  <si>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</si>
  <si>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</si>
  <si>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</si>
  <si>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</si>
  <si>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</si>
  <si>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</si>
  <si>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</si>
  <si>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</si>
  <si>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</si>
  <si>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</si>
  <si>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</si>
  <si>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</si>
  <si>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</si>
  <si>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</si>
  <si>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</si>
  <si>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</si>
  <si>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</si>
  <si>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</si>
  <si>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</si>
  <si>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</si>
  <si>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</si>
  <si>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</si>
  <si>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</si>
  <si>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</si>
  <si>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</si>
  <si>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</si>
  <si>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</si>
  <si>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</si>
  <si>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</si>
  <si>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</si>
  <si>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</si>
  <si>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</si>
  <si>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</si>
  <si>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</si>
  <si>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</si>
  <si>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</si>
  <si>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</si>
  <si>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</si>
  <si>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</si>
  <si>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</si>
  <si>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</si>
  <si>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</si>
  <si>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</si>
  <si>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</si>
  <si>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</si>
  <si>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</si>
  <si>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</si>
  <si>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</si>
  <si>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</si>
  <si>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</si>
  <si>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</si>
  <si>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</si>
  <si>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</si>
  <si>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</si>
  <si>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</si>
  <si>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</si>
  <si>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</si>
  <si>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</si>
  <si>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</si>
  <si>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</si>
  <si>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</si>
  <si>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</si>
  <si>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</si>
  <si>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</si>
  <si>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</si>
  <si>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</si>
  <si>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</si>
  <si>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</si>
  <si>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</si>
  <si>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</si>
  <si>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</si>
  <si>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</si>
  <si>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</si>
  <si>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</si>
  <si>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</si>
  <si>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</si>
  <si>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</si>
  <si>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</si>
  <si>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</si>
  <si>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</si>
  <si>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</si>
  <si>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</si>
  <si>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</si>
  <si>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</si>
  <si>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</si>
  <si>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</si>
  <si>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</si>
  <si>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</si>
  <si>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</si>
  <si>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</si>
  <si>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</si>
  <si>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</si>
  <si>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</si>
  <si>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</si>
  <si>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</si>
  <si>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</si>
  <si>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</si>
  <si>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</si>
  <si>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</si>
  <si>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</si>
  <si>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</si>
  <si>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</si>
  <si>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</si>
  <si>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</si>
  <si>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</si>
  <si>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</si>
  <si>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</si>
  <si>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</si>
  <si>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</si>
  <si>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</si>
  <si>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</si>
  <si>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</si>
  <si>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</si>
  <si>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</si>
  <si>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</si>
  <si>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</si>
  <si>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</si>
  <si>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</si>
  <si>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</si>
  <si>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</si>
  <si>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</si>
  <si>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</si>
  <si>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</si>
  <si>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</si>
  <si>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</si>
  <si>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</si>
  <si>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</si>
  <si>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</si>
  <si>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</si>
  <si>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</si>
  <si>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</si>
  <si>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</si>
  <si>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</si>
  <si>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</si>
  <si>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</si>
  <si>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</si>
  <si>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</si>
  <si>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</si>
  <si>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</si>
  <si>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</si>
  <si>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</si>
  <si>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</si>
  <si>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</si>
  <si>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</si>
  <si>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</si>
  <si>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</si>
  <si>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</si>
  <si>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</si>
  <si>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</si>
  <si>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</si>
  <si>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</si>
  <si>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</si>
  <si>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</si>
  <si>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</si>
  <si>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</si>
  <si>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</si>
  <si>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</si>
  <si>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</si>
  <si>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</si>
  <si>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</si>
  <si>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</si>
  <si>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</si>
  <si>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</si>
  <si>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</si>
  <si>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</si>
  <si>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</si>
  <si>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</si>
  <si>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</si>
  <si>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</si>
  <si>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</si>
  <si>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</si>
  <si>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</si>
  <si>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</si>
  <si>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</si>
  <si>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</si>
  <si>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</si>
  <si>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</si>
  <si>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</si>
  <si>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</si>
  <si>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</si>
  <si>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</si>
  <si>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</si>
  <si>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</si>
  <si>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</si>
  <si>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</si>
  <si>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</si>
  <si>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</si>
  <si>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</si>
  <si>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</si>
  <si>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</si>
  <si>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</si>
  <si>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</si>
  <si>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</si>
  <si>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</si>
  <si>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</si>
  <si>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</si>
  <si>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</si>
  <si>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</si>
  <si>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</si>
  <si>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</si>
  <si>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</si>
  <si>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</si>
  <si>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</si>
  <si>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</si>
  <si>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</si>
  <si>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</si>
  <si>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</si>
  <si>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</si>
  <si>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</si>
  <si>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</si>
  <si>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</si>
  <si>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</si>
  <si>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</si>
  <si>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</si>
  <si>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</si>
  <si>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</si>
  <si>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</si>
  <si>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</si>
  <si>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</si>
  <si>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</si>
  <si>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</si>
  <si>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</si>
  <si>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</si>
  <si>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</si>
  <si>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</si>
  <si>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</si>
  <si>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</si>
  <si>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</si>
  <si>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</si>
  <si>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</si>
  <si>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</si>
  <si>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</si>
  <si>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</si>
  <si>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</si>
  <si>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</si>
  <si>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</si>
  <si>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</si>
  <si>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</si>
  <si>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</si>
  <si>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</si>
  <si>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</si>
  <si>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</si>
  <si>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</si>
  <si>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</si>
  <si>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</si>
  <si>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</si>
  <si>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</si>
  <si>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</si>
  <si>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</si>
  <si>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</si>
  <si>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</si>
  <si>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</si>
  <si>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</si>
  <si>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</si>
  <si>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</si>
  <si>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</si>
  <si>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</si>
  <si>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</si>
  <si>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</si>
  <si>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</si>
  <si>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</si>
  <si>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</si>
  <si>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</si>
  <si>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</si>
  <si>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</si>
  <si>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</si>
  <si>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</si>
  <si>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</si>
  <si>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</si>
  <si>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</si>
  <si>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</si>
  <si>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</si>
  <si>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</si>
  <si>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</si>
  <si>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</si>
  <si>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</si>
  <si>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</si>
  <si>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</si>
  <si>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</si>
  <si>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</si>
  <si>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</si>
  <si>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</si>
  <si>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</si>
  <si>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</si>
  <si>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</si>
  <si>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</si>
  <si>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</si>
  <si>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</si>
  <si>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</si>
  <si>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</si>
  <si>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</si>
  <si>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</si>
  <si>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</si>
  <si>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</si>
  <si>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</si>
  <si>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</si>
  <si>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</si>
  <si>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</si>
  <si>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</si>
  <si>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</si>
  <si>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</si>
  <si>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</si>
  <si>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</si>
  <si>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</si>
  <si>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</si>
  <si>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</si>
  <si>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</si>
  <si>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</si>
  <si>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</si>
  <si>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</si>
  <si>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</si>
  <si>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</si>
  <si>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</si>
  <si>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</si>
  <si>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</si>
  <si>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</si>
  <si>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</si>
  <si>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</si>
  <si>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</si>
  <si>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</si>
  <si>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</si>
  <si>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</si>
  <si>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</si>
  <si>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</si>
  <si>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</si>
  <si>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</si>
  <si>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</si>
  <si>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</si>
  <si>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</si>
  <si>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</si>
  <si>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</si>
  <si>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</si>
  <si>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</si>
  <si>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</si>
  <si>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</si>
  <si>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</si>
  <si>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</si>
  <si>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</si>
  <si>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</si>
  <si>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</si>
  <si>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</si>
  <si>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</si>
  <si>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</si>
  <si>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</si>
  <si>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</si>
  <si>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</si>
  <si>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</si>
  <si>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</si>
  <si>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</si>
  <si>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</si>
  <si>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</si>
  <si>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</si>
  <si>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</si>
  <si>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</si>
  <si>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</si>
  <si>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</si>
  <si>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</si>
  <si>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</si>
  <si>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</si>
  <si>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</si>
  <si>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</si>
  <si>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</si>
  <si>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</si>
  <si>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</si>
  <si>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</si>
  <si>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</si>
  <si>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</si>
  <si>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</si>
  <si>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</si>
  <si>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</si>
  <si>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</si>
  <si>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</si>
  <si>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</si>
  <si>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</si>
  <si>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</si>
  <si>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</si>
  <si>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</si>
  <si>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</si>
  <si>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</si>
  <si>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</si>
  <si>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</si>
  <si>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</si>
  <si>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</si>
  <si>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</si>
  <si>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</si>
  <si>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</si>
  <si>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</si>
  <si>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</si>
  <si>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</si>
  <si>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</si>
  <si>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</si>
  <si>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</si>
  <si>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</si>
  <si>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</si>
  <si>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</si>
  <si>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</si>
  <si>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</si>
  <si>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</si>
  <si>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</si>
  <si>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</si>
  <si>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</si>
  <si>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</si>
  <si>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</si>
  <si>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</si>
  <si>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</si>
  <si>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</si>
  <si>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</si>
  <si>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</si>
  <si>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</si>
  <si>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</si>
  <si>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</si>
  <si>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</si>
  <si>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</si>
  <si>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</si>
  <si>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</si>
  <si>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</si>
  <si>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</si>
  <si>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</si>
  <si>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</si>
  <si>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</si>
  <si>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</si>
  <si>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</si>
  <si>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</si>
  <si>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</si>
  <si>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</si>
  <si>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</si>
  <si>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</si>
  <si>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</si>
  <si>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</si>
  <si>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</si>
  <si>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</si>
  <si>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</si>
  <si>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</si>
  <si>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</si>
  <si>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</si>
  <si>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</si>
  <si>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</si>
  <si>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</si>
  <si>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</si>
  <si>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</si>
  <si>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</si>
  <si>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</si>
  <si>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</si>
  <si>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</si>
  <si>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</si>
  <si>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</si>
  <si>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</si>
  <si>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</si>
  <si>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</si>
  <si>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</si>
  <si>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</si>
  <si>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</si>
  <si>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</si>
  <si>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</si>
  <si>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</si>
  <si>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</si>
  <si>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</si>
  <si>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</si>
  <si>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</si>
  <si>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</si>
  <si>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</si>
  <si>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</si>
  <si>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</si>
  <si>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</si>
  <si>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</si>
  <si>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</si>
  <si>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</si>
  <si>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</si>
  <si>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</si>
  <si>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</si>
  <si>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</si>
  <si>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</si>
  <si>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</si>
  <si>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</si>
  <si>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</si>
  <si>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</si>
  <si>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</si>
  <si>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</si>
  <si>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</si>
  <si>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</si>
  <si>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</si>
  <si>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</si>
  <si>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</si>
  <si>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</si>
  <si>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</si>
  <si>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</si>
  <si>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</si>
  <si>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</si>
  <si>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</si>
  <si>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</si>
  <si>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</si>
  <si>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</si>
  <si>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</si>
  <si>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</si>
  <si>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</si>
  <si>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</si>
  <si>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</si>
  <si>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</si>
  <si>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</si>
  <si>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</si>
  <si>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</si>
  <si>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</si>
  <si>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</si>
  <si>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</si>
  <si>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</si>
  <si>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</si>
  <si>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</si>
  <si>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</si>
  <si>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</si>
  <si>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</si>
  <si>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</si>
  <si>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</si>
  <si>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</si>
  <si>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</si>
  <si>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</si>
  <si>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</si>
  <si>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</si>
  <si>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</si>
  <si>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</si>
  <si>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</si>
  <si>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</si>
  <si>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</si>
  <si>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</si>
  <si>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</si>
  <si>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</si>
  <si>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</si>
  <si>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</si>
  <si>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</si>
  <si>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</si>
  <si>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</si>
  <si>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</si>
  <si>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</si>
  <si>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</si>
  <si>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</si>
  <si>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</si>
  <si>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</si>
  <si>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</si>
  <si>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</si>
  <si>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</si>
  <si>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</si>
  <si>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</si>
  <si>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</si>
  <si>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</si>
  <si>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</si>
  <si>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</si>
  <si>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</si>
  <si>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</si>
  <si>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</si>
  <si>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</si>
  <si>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</si>
  <si>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</si>
  <si>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</si>
  <si>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</si>
  <si>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</si>
  <si>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</si>
  <si>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</si>
  <si>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</si>
  <si>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</si>
  <si>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</si>
  <si>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</si>
  <si>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</si>
  <si>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</si>
  <si>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</si>
  <si>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</si>
  <si>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</si>
  <si>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</si>
  <si>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</si>
  <si>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</si>
  <si>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</si>
  <si>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</si>
  <si>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</si>
  <si>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</si>
  <si>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</si>
  <si>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</si>
  <si>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</si>
  <si>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</si>
  <si>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</si>
  <si>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</si>
  <si>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</si>
  <si>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</si>
  <si>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</si>
  <si>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</si>
  <si>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</si>
  <si>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</si>
  <si>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</si>
  <si>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</si>
  <si>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</si>
  <si>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</si>
  <si>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</si>
  <si>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</si>
  <si>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</si>
  <si>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</si>
  <si>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</si>
  <si>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</si>
  <si>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</si>
  <si>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</si>
  <si>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</si>
  <si>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</si>
  <si>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</si>
  <si>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</si>
  <si>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</si>
  <si>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</si>
  <si>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</si>
  <si>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</si>
  <si>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</si>
  <si>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</si>
  <si>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</si>
  <si>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</si>
  <si>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</si>
  <si>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</si>
  <si>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</si>
  <si>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</si>
  <si>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</si>
  <si>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</si>
  <si>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</si>
  <si>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</si>
  <si>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</si>
  <si>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</si>
  <si>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</si>
  <si>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</si>
  <si>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</si>
  <si>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</si>
  <si>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</si>
  <si>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</si>
  <si>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</si>
  <si>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</si>
  <si>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</si>
  <si>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</si>
  <si>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</si>
  <si>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</si>
  <si>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</si>
  <si>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</si>
  <si>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</si>
  <si>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</si>
  <si>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</si>
  <si>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</si>
  <si>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</si>
  <si>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</si>
  <si>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</si>
  <si>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</si>
  <si>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</si>
  <si>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</si>
  <si>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</si>
  <si>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</si>
  <si>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</si>
  <si>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</si>
  <si>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</si>
  <si>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</si>
  <si>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</si>
  <si>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</si>
  <si>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</si>
  <si>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</si>
  <si>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</si>
  <si>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</si>
  <si>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</si>
  <si>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</si>
  <si>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</si>
  <si>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</si>
  <si>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</si>
  <si>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</si>
  <si>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</si>
  <si>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</si>
  <si>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</si>
  <si>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</si>
  <si>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</si>
  <si>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</si>
  <si>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</si>
  <si>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</si>
  <si>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</si>
  <si>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</si>
  <si>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</si>
  <si>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</si>
  <si>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</si>
  <si>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</si>
  <si>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</si>
  <si>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</si>
  <si>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</si>
  <si>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</si>
  <si>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</si>
  <si>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</si>
  <si>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</si>
  <si>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</si>
  <si>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</si>
  <si>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</si>
  <si>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</si>
  <si>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</si>
  <si>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</si>
  <si>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</si>
  <si>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</si>
  <si>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</si>
  <si>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</si>
  <si>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</si>
  <si>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</si>
  <si>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</si>
  <si>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</si>
  <si>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</si>
  <si>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</si>
  <si>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</si>
  <si>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</si>
  <si>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</si>
  <si>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</si>
  <si>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</si>
  <si>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</si>
  <si>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</si>
  <si>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</si>
  <si>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</si>
  <si>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</si>
  <si>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</si>
  <si>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</si>
  <si>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</si>
  <si>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</si>
  <si>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</si>
  <si>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</si>
  <si>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</si>
  <si>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</si>
  <si>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</si>
  <si>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</si>
  <si>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</si>
  <si>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</si>
  <si>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</si>
  <si>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</si>
  <si>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</si>
  <si>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</si>
  <si>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</si>
  <si>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</si>
  <si>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</si>
  <si>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</si>
  <si>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</si>
  <si>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</si>
  <si>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</si>
  <si>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</si>
  <si>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</si>
  <si>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</si>
  <si>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</si>
  <si>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</si>
  <si>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</si>
  <si>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</si>
  <si>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</si>
  <si>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</si>
  <si>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</si>
  <si>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</si>
  <si>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</si>
  <si>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</si>
  <si>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</si>
  <si>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</si>
  <si>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</si>
  <si>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</si>
  <si>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</si>
  <si>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</si>
  <si>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</si>
  <si>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</si>
  <si>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</si>
  <si>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</si>
  <si>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</si>
  <si>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</si>
  <si>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</si>
  <si>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</si>
  <si>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</si>
  <si>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</si>
  <si>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</si>
  <si>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</si>
  <si>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</si>
  <si>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</si>
  <si>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</si>
  <si>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</si>
  <si>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</si>
  <si>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</si>
  <si>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</si>
  <si>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</si>
  <si>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</si>
  <si>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</si>
  <si>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</si>
  <si>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</si>
  <si>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</si>
  <si>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</si>
  <si>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</si>
  <si>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</si>
  <si>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</si>
  <si>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</si>
  <si>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</si>
  <si>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</si>
  <si>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</si>
  <si>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</si>
  <si>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</si>
  <si>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</si>
  <si>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</si>
  <si>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</si>
  <si>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</si>
  <si>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</si>
  <si>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</si>
  <si>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</si>
  <si>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</si>
  <si>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</si>
  <si>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</si>
  <si>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</si>
  <si>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</si>
  <si>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</si>
  <si>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</si>
  <si>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</si>
  <si>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</si>
  <si>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</si>
  <si>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</si>
  <si>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</si>
  <si>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</si>
  <si>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</si>
  <si>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</si>
  <si>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</si>
  <si>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</si>
  <si>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</si>
  <si>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</si>
  <si>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</si>
  <si>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</si>
  <si>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</si>
  <si>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</si>
  <si>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</si>
  <si>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</si>
  <si>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</si>
  <si>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</si>
  <si>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</si>
  <si>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</si>
  <si>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</si>
  <si>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</si>
  <si>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</si>
  <si>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</si>
  <si>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</si>
  <si>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</si>
  <si>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</si>
  <si>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</si>
  <si>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</si>
  <si>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</si>
  <si>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</si>
  <si>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</si>
  <si>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</si>
  <si>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</si>
  <si>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</si>
  <si>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</si>
  <si>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</si>
  <si>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</si>
  <si>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</si>
  <si>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</si>
  <si>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</si>
  <si>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</si>
  <si>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</si>
  <si>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</si>
  <si>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</si>
  <si>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</si>
  <si>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</si>
  <si>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</si>
  <si>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</si>
  <si>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</si>
  <si>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</si>
  <si>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</si>
  <si>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</si>
  <si>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</si>
  <si>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</si>
  <si>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</si>
  <si>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</si>
  <si>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</si>
  <si>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</si>
  <si>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</si>
  <si>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</si>
  <si>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</si>
  <si>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</si>
  <si>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</si>
  <si>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</si>
  <si>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</si>
  <si>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</si>
  <si>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</si>
  <si>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</si>
  <si>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</si>
  <si>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</si>
  <si>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</si>
  <si>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</si>
  <si>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</si>
  <si>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</si>
  <si>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</si>
  <si>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</si>
  <si>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</si>
  <si>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</si>
  <si>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</si>
  <si>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</si>
  <si>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</si>
  <si>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</si>
  <si>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</si>
  <si>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</si>
  <si>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</si>
  <si>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</si>
  <si>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</si>
  <si>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</si>
  <si>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</si>
  <si>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</si>
  <si>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</si>
  <si>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</si>
  <si>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</si>
  <si>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</si>
  <si>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</si>
  <si>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</si>
  <si>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</si>
  <si>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</si>
  <si>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</si>
  <si>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</si>
  <si>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</si>
  <si>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</si>
  <si>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</si>
  <si>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</si>
  <si>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</si>
  <si>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</si>
  <si>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</si>
  <si>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</si>
  <si>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</si>
  <si>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</si>
  <si>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</si>
  <si>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</si>
  <si>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</si>
  <si>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</si>
  <si>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</si>
  <si>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</si>
  <si>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</si>
  <si>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</si>
  <si>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</si>
  <si>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</si>
  <si>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</si>
  <si>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</si>
  <si>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</si>
  <si>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</si>
  <si>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</si>
  <si>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</si>
  <si>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</si>
  <si>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</si>
  <si>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</si>
  <si>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</si>
  <si>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</si>
  <si>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</si>
  <si>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</si>
  <si>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</si>
  <si>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</si>
  <si>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</si>
  <si>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</si>
  <si>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</si>
  <si>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</si>
  <si>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</si>
  <si>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</si>
  <si>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</si>
  <si>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</si>
  <si>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</si>
  <si>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</si>
  <si>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</si>
  <si>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</si>
  <si>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</si>
  <si>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</si>
  <si>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</si>
  <si>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</si>
  <si>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</si>
  <si>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</si>
  <si>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</si>
  <si>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</si>
  <si>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</si>
  <si>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</si>
  <si>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</si>
  <si>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</si>
  <si>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</si>
  <si>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</si>
  <si>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</si>
  <si>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</si>
  <si>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</si>
  <si>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</si>
  <si>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</si>
  <si>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</si>
  <si>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</si>
  <si>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</si>
  <si>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</si>
  <si>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</si>
  <si>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</si>
  <si>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</si>
  <si>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</si>
  <si>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</si>
  <si>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</si>
  <si>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</si>
  <si>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</si>
  <si>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</si>
  <si>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</si>
  <si>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</si>
  <si>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</si>
  <si>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</si>
  <si>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</si>
  <si>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</si>
  <si>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</si>
  <si>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</si>
  <si>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</si>
  <si>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</si>
  <si>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</si>
  <si>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</si>
  <si>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</si>
  <si>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</si>
  <si>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</si>
  <si>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</si>
  <si>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</si>
  <si>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</si>
  <si>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</si>
  <si>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</si>
  <si>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</si>
  <si>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</si>
  <si>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</si>
  <si>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</si>
  <si>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</si>
  <si>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</si>
  <si>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</si>
  <si>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</si>
  <si>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</si>
  <si>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</si>
  <si>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</si>
  <si>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</si>
  <si>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</si>
  <si>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</si>
  <si>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</si>
  <si>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</si>
  <si>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</si>
  <si>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</si>
  <si>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</si>
  <si>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</si>
  <si>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</si>
  <si>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</si>
  <si>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</si>
  <si>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</si>
  <si>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</si>
  <si>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</si>
  <si>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</si>
  <si>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</si>
  <si>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</si>
  <si>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</si>
  <si>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</si>
  <si>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</si>
  <si>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</si>
  <si>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</si>
  <si>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</si>
  <si>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</si>
  <si>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</si>
  <si>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</si>
  <si>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</si>
  <si>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</si>
  <si>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</si>
  <si>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</si>
  <si>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</si>
  <si>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</si>
  <si>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</si>
  <si>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</si>
  <si>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</si>
  <si>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</si>
  <si>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</si>
  <si>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</si>
  <si>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</si>
  <si>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</si>
  <si>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</si>
  <si>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</si>
  <si>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</si>
  <si>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</si>
  <si>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</si>
  <si>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</si>
  <si>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</si>
  <si>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</si>
  <si>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</si>
  <si>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</si>
  <si>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</si>
  <si>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</si>
  <si>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</si>
  <si>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</si>
  <si>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</si>
  <si>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</si>
  <si>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</si>
  <si>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</si>
  <si>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</si>
  <si>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</si>
  <si>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</si>
  <si>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</si>
  <si>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</si>
  <si>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</si>
  <si>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</si>
  <si>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</si>
  <si>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</si>
  <si>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</si>
  <si>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</si>
  <si>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</si>
  <si>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</si>
  <si>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</si>
  <si>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</si>
  <si>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</si>
  <si>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</si>
  <si>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</si>
  <si>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</si>
  <si>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</si>
  <si>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</si>
  <si>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</si>
  <si>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</si>
  <si>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</si>
  <si>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</si>
  <si>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</si>
  <si>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</si>
  <si>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</si>
  <si>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</si>
  <si>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</si>
  <si>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</si>
  <si>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</si>
  <si>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</si>
  <si>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</si>
  <si>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</si>
  <si>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</si>
  <si>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</si>
  <si>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</si>
  <si>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</si>
  <si>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</si>
  <si>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</si>
  <si>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</si>
  <si>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</si>
  <si>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</si>
  <si>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</si>
  <si>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</si>
  <si>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</si>
  <si>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</si>
  <si>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</si>
  <si>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</si>
  <si>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</si>
  <si>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</si>
  <si>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</si>
  <si>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</si>
  <si>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</si>
  <si>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</si>
  <si>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</si>
  <si>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</si>
  <si>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</si>
  <si>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</si>
  <si>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</si>
  <si>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</si>
  <si>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</si>
  <si>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</si>
  <si>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</si>
  <si>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</si>
  <si>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</si>
  <si>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</si>
  <si>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</si>
  <si>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</si>
  <si>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</si>
  <si>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</si>
  <si>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</si>
  <si>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</si>
  <si>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</si>
  <si>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</si>
  <si>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</si>
  <si>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</si>
  <si>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</si>
  <si>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</si>
  <si>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</si>
  <si>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</si>
  <si>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</si>
  <si>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</si>
  <si>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</si>
  <si>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</si>
  <si>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</si>
  <si>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</si>
  <si>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</si>
  <si>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</si>
  <si>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</si>
  <si>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</si>
  <si>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</si>
  <si>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</si>
  <si>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</si>
  <si>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</si>
  <si>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</si>
  <si>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</si>
  <si>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</si>
  <si>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</si>
  <si>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</si>
  <si>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</si>
  <si>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</si>
  <si>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</si>
  <si>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</si>
  <si>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</si>
  <si>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</si>
  <si>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</si>
  <si>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</si>
  <si>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</si>
  <si>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</si>
  <si>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</si>
  <si>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</si>
  <si>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</si>
  <si>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</si>
  <si>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</si>
  <si>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</si>
  <si>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</si>
  <si>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</si>
  <si>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</si>
  <si>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</si>
  <si>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</si>
  <si>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</si>
  <si>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</si>
  <si>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</si>
  <si>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</si>
  <si>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</si>
  <si>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</si>
  <si>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</si>
  <si>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</si>
  <si>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</si>
  <si>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</si>
  <si>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</si>
  <si>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</si>
  <si>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</si>
  <si>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</si>
  <si>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</si>
  <si>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</si>
  <si>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</si>
  <si>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</si>
  <si>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</si>
  <si>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</si>
  <si>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</si>
  <si>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</si>
  <si>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</si>
  <si>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</si>
  <si>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</si>
  <si>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</si>
  <si>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</si>
  <si>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</si>
  <si>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</si>
  <si>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</si>
  <si>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</si>
  <si>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</si>
  <si>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</si>
  <si>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</si>
  <si>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</si>
  <si>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</si>
  <si>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</si>
  <si>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</si>
  <si>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</si>
  <si>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</si>
  <si>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</si>
  <si>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</si>
  <si>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</si>
  <si>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</si>
  <si>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</si>
  <si>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</si>
  <si>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</si>
  <si>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</si>
  <si>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</si>
  <si>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</si>
  <si>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</si>
  <si>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</si>
  <si>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</si>
  <si>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</si>
  <si>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</si>
  <si>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</si>
  <si>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</si>
  <si>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</si>
  <si>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</si>
  <si>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</si>
  <si>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</si>
  <si>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</si>
  <si>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</si>
  <si>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</si>
  <si>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</si>
  <si>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</si>
  <si>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</si>
  <si>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</si>
  <si>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</si>
  <si>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</si>
  <si>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</si>
  <si>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</si>
  <si>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</si>
  <si>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</si>
  <si>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</si>
  <si>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</si>
  <si>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</si>
  <si>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</si>
  <si>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</si>
  <si>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</si>
  <si>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</si>
  <si>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</si>
  <si>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</si>
  <si>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</si>
  <si>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</si>
  <si>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</si>
  <si>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</si>
  <si>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</si>
  <si>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</si>
  <si>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</si>
  <si>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</si>
  <si>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</si>
  <si>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</si>
  <si>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</si>
  <si>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</si>
  <si>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</si>
  <si>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</si>
  <si>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</si>
  <si>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</si>
  <si>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</si>
  <si>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</si>
  <si>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</si>
  <si>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</si>
  <si>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</si>
  <si>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</si>
  <si>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</si>
  <si>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</si>
  <si>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</si>
  <si>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</si>
  <si>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</si>
  <si>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</si>
  <si>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</si>
  <si>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</si>
  <si>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</si>
  <si>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</si>
  <si>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</si>
  <si>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</si>
  <si>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</si>
  <si>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</si>
  <si>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</si>
  <si>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</si>
  <si>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</si>
  <si>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</si>
  <si>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</si>
  <si>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</si>
  <si>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</si>
  <si>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</si>
  <si>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</si>
  <si>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</si>
  <si>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</si>
  <si>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</si>
  <si>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</si>
  <si>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</si>
  <si>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</si>
  <si>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</si>
  <si>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</si>
  <si>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</si>
  <si>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</si>
  <si>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</si>
  <si>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</si>
  <si>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</si>
  <si>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</si>
  <si>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</si>
  <si>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</si>
  <si>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</si>
  <si>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</si>
  <si>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</si>
  <si>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</si>
  <si>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</si>
  <si>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</si>
  <si>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</si>
  <si>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</si>
  <si>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</si>
  <si>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</si>
  <si>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</si>
  <si>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</si>
  <si>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</si>
  <si>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</si>
  <si>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</si>
  <si>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</si>
  <si>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</si>
  <si>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</si>
  <si>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</si>
  <si>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</si>
  <si>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</si>
  <si>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</si>
  <si>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</si>
  <si>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</si>
  <si>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</si>
  <si>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</si>
  <si>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</si>
  <si>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</si>
  <si>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</si>
  <si>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</si>
  <si>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</si>
  <si>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</si>
  <si>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</si>
  <si>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</si>
  <si>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</si>
  <si>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</si>
  <si>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</si>
  <si>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</si>
  <si>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</si>
  <si>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</si>
  <si>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</si>
  <si>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</si>
  <si>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</si>
  <si>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</si>
  <si>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</si>
  <si>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</si>
  <si>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</si>
  <si>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</si>
  <si>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</si>
  <si>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</si>
  <si>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</si>
  <si>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</si>
  <si>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</si>
  <si>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</si>
  <si>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</si>
  <si>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</si>
  <si>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</si>
  <si>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</si>
  <si>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</si>
  <si>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</si>
  <si>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</si>
  <si>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</si>
  <si>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</si>
  <si>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</si>
  <si>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</si>
  <si>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</si>
  <si>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</si>
  <si>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</si>
  <si>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</si>
  <si>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</si>
  <si>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</si>
  <si>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</si>
  <si>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</si>
  <si>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</si>
  <si>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</si>
  <si>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</si>
  <si>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</si>
  <si>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</si>
  <si>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</si>
  <si>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</si>
  <si>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</si>
  <si>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</si>
  <si>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</si>
  <si>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</si>
  <si>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</si>
  <si>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</si>
  <si>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</si>
  <si>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</si>
  <si>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</si>
  <si>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</si>
  <si>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</si>
  <si>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</si>
  <si>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</si>
  <si>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</si>
  <si>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</si>
  <si>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</si>
  <si>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</si>
  <si>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</si>
  <si>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</si>
  <si>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</si>
  <si>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</si>
  <si>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</si>
  <si>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</si>
  <si>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</si>
  <si>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</si>
  <si>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</si>
  <si>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</si>
  <si>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</si>
  <si>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</si>
  <si>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</si>
  <si>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</si>
  <si>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</si>
  <si>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</si>
  <si>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</si>
  <si>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</si>
  <si>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</si>
  <si>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</si>
  <si>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</si>
  <si>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</si>
  <si>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</si>
  <si>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</si>
  <si>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</si>
  <si>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</si>
  <si>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</si>
  <si>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</si>
  <si>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</si>
  <si>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</si>
  <si>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</si>
  <si>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</si>
  <si>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</si>
  <si>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</si>
  <si>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</si>
  <si>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</si>
  <si>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</si>
  <si>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</si>
  <si>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</si>
  <si>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</si>
  <si>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</si>
  <si>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</si>
  <si>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</si>
  <si>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</si>
  <si>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</si>
  <si>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</si>
  <si>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</si>
  <si>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</si>
  <si>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</si>
  <si>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</si>
  <si>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</si>
  <si>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</si>
  <si>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</si>
  <si>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</si>
  <si>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</si>
  <si>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</si>
  <si>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</si>
  <si>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</si>
  <si>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</si>
  <si>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</si>
  <si>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</si>
  <si>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</si>
  <si>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</si>
  <si>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</si>
  <si>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</si>
  <si>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</si>
  <si>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</si>
  <si>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</si>
  <si>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</si>
  <si>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</si>
  <si>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</si>
  <si>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</si>
  <si>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</si>
  <si>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</si>
  <si>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</si>
  <si>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</si>
  <si>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</si>
  <si>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</si>
  <si>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</si>
  <si>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</si>
  <si>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</si>
  <si>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</si>
  <si>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</si>
  <si>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</si>
  <si>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</si>
  <si>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</si>
  <si>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</si>
  <si>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</si>
  <si>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</si>
  <si>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</si>
  <si>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</si>
  <si>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</si>
  <si>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</si>
  <si>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</si>
  <si>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</si>
  <si>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</si>
  <si>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</si>
  <si>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</si>
  <si>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</si>
  <si>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</si>
  <si>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</si>
  <si>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</si>
  <si>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</si>
  <si>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</si>
  <si>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</si>
  <si>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</si>
  <si>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</si>
  <si>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</si>
  <si>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</si>
  <si>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</si>
  <si>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</si>
  <si>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</si>
  <si>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</si>
  <si>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</si>
  <si>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</si>
  <si>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</si>
  <si>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</si>
  <si>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</si>
  <si>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</si>
  <si>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</si>
  <si>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</si>
  <si>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</si>
  <si>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</si>
  <si>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</si>
  <si>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</si>
  <si>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</si>
  <si>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</si>
  <si>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</si>
  <si>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</si>
  <si>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</si>
  <si>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</si>
  <si>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</si>
  <si>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</si>
  <si>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</si>
  <si>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</si>
  <si>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</si>
  <si>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</si>
  <si>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</si>
  <si>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</si>
  <si>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</si>
  <si>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</si>
  <si>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</si>
  <si>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</si>
  <si>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</si>
  <si>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</si>
  <si>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</si>
  <si>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</si>
  <si>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</si>
  <si>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</si>
  <si>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</si>
  <si>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</si>
  <si>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</si>
  <si>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</si>
  <si>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</si>
  <si>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</si>
  <si>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</si>
  <si>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</si>
  <si>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</si>
  <si>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</si>
  <si>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</si>
  <si>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</si>
  <si>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</si>
  <si>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</si>
  <si>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</si>
  <si>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</si>
  <si>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</si>
  <si>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</si>
  <si>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</si>
  <si>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</si>
  <si>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</si>
  <si>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</si>
  <si>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</si>
  <si>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</si>
  <si>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</si>
  <si>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</si>
  <si>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</si>
  <si>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</si>
  <si>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</si>
  <si>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</si>
  <si>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</si>
  <si>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</si>
  <si>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</si>
  <si>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</si>
  <si>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</si>
  <si>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</si>
  <si>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</si>
  <si>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</si>
  <si>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</si>
  <si>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</si>
  <si>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</si>
  <si>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</si>
  <si>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</si>
  <si>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</si>
  <si>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</si>
  <si>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</si>
  <si>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</si>
  <si>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</si>
  <si>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</si>
  <si>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</si>
  <si>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</si>
  <si>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</si>
  <si>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</si>
  <si>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</si>
  <si>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</si>
  <si>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</si>
  <si>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</si>
  <si>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</si>
  <si>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</si>
  <si>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</si>
  <si>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</si>
  <si>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</si>
  <si>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</si>
  <si>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</si>
  <si>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</si>
  <si>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</si>
  <si>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</si>
  <si>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</si>
  <si>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</si>
  <si>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</si>
  <si>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</si>
  <si>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</si>
  <si>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</si>
  <si>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</si>
  <si>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</si>
  <si>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</si>
  <si>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</si>
  <si>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</si>
  <si>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</si>
  <si>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</si>
  <si>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</si>
  <si>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</si>
  <si>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</si>
  <si>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</si>
  <si>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</si>
  <si>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</si>
  <si>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</si>
  <si>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</si>
  <si>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</si>
  <si>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</si>
  <si>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</si>
  <si>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</si>
  <si>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</si>
  <si>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</si>
  <si>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</si>
  <si>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</si>
  <si>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</si>
  <si>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</si>
  <si>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</si>
  <si>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</si>
  <si>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</si>
  <si>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</si>
  <si>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</si>
  <si>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</si>
  <si>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</si>
  <si>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</si>
  <si>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</si>
  <si>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</si>
  <si>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</si>
  <si>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</si>
  <si>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</si>
  <si>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</si>
  <si>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</si>
  <si>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</si>
  <si>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</si>
  <si>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</si>
  <si>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</si>
  <si>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</si>
  <si>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</si>
  <si>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</si>
  <si>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</si>
  <si>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</si>
  <si>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</si>
  <si>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</si>
  <si>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</si>
  <si>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</si>
  <si>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</si>
  <si>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</si>
  <si>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</si>
  <si>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</si>
  <si>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</si>
  <si>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</si>
  <si>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</si>
  <si>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</si>
  <si>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</si>
  <si>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</si>
  <si>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</si>
  <si>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</si>
  <si>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</si>
  <si>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</si>
  <si>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</si>
  <si>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</si>
  <si>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</si>
  <si>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</si>
  <si>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</si>
  <si>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</si>
  <si>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</si>
  <si>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</si>
  <si>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</si>
  <si>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</si>
  <si>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</si>
  <si>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</si>
  <si>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</si>
  <si>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</si>
  <si>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</si>
  <si>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</si>
  <si>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</si>
  <si>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</si>
  <si>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</si>
  <si>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</si>
  <si>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</si>
  <si>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</si>
  <si>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</si>
  <si>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</si>
  <si>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</si>
  <si>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</si>
  <si>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</si>
  <si>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</si>
  <si>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</si>
  <si>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</si>
  <si>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</si>
  <si>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</si>
  <si>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</si>
  <si>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</si>
  <si>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</si>
  <si>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</si>
  <si>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</si>
  <si>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</si>
  <si>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</si>
  <si>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</si>
  <si>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</si>
  <si>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</si>
  <si>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</si>
  <si>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</si>
  <si>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</si>
  <si>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</si>
  <si>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</si>
  <si>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</si>
  <si>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</si>
  <si>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</si>
  <si>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</si>
  <si>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</si>
  <si>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</si>
  <si>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</si>
  <si>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</si>
  <si>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</si>
  <si>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</si>
  <si>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</si>
  <si>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</si>
  <si>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</si>
  <si>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</si>
  <si>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</si>
  <si>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</si>
  <si>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</si>
  <si>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</si>
  <si>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</si>
  <si>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</si>
  <si>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</si>
  <si>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</si>
  <si>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</si>
  <si>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</si>
  <si>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</si>
  <si>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</si>
  <si>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</si>
  <si>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</si>
  <si>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</si>
  <si>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</si>
  <si>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</si>
  <si>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</si>
  <si>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</si>
  <si>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</si>
  <si>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</si>
  <si>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</si>
  <si>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</si>
  <si>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</si>
  <si>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</si>
  <si>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</si>
  <si>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</si>
  <si>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</si>
  <si>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</si>
  <si>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</si>
  <si>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</si>
  <si>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</si>
  <si>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</si>
  <si>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</si>
  <si>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</si>
  <si>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</si>
  <si>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</si>
  <si>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</si>
  <si>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</si>
  <si>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</si>
  <si>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</si>
  <si>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</si>
  <si>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</si>
  <si>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</si>
  <si>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</si>
  <si>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</si>
  <si>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</si>
  <si>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</si>
  <si>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</si>
  <si>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</si>
  <si>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</si>
  <si>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</si>
  <si>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</si>
  <si>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</si>
  <si>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</si>
  <si>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</si>
  <si>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</si>
  <si>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</si>
  <si>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</si>
  <si>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</si>
  <si>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</si>
  <si>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</si>
  <si>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</si>
  <si>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</si>
  <si>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</si>
  <si>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</si>
  <si>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</si>
  <si>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</si>
  <si>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</si>
  <si>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</si>
  <si>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</si>
  <si>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</si>
  <si>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</si>
  <si>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</si>
  <si>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</si>
  <si>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</si>
  <si>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</si>
  <si>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</si>
  <si>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</si>
  <si>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</si>
  <si>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</si>
  <si>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</si>
  <si>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</si>
  <si>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</si>
  <si>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</si>
  <si>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</si>
  <si>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</si>
  <si>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</si>
  <si>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</si>
  <si>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</si>
  <si>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</si>
  <si>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</si>
  <si>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</si>
  <si>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</si>
  <si>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</si>
  <si>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</si>
  <si>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</si>
  <si>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</si>
  <si>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</si>
  <si>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</si>
  <si>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</si>
  <si>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</si>
  <si>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</si>
  <si>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</si>
  <si>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</si>
  <si>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</si>
  <si>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</si>
  <si>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</si>
  <si>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</si>
  <si>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</si>
  <si>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</si>
  <si>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</si>
  <si>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</si>
  <si>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</si>
  <si>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</si>
  <si>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</si>
  <si>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</si>
  <si>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</si>
  <si>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</si>
  <si>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</si>
  <si>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</si>
  <si>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</si>
  <si>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</si>
  <si>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</si>
  <si>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</si>
  <si>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</si>
  <si>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</si>
  <si>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</si>
  <si>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</si>
  <si>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</si>
  <si>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</si>
  <si>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</si>
  <si>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</si>
  <si>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</si>
  <si>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</si>
  <si>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</si>
  <si>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</si>
  <si>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</si>
  <si>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</si>
  <si>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</si>
  <si>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</si>
  <si>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</si>
  <si>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</si>
  <si>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</si>
  <si>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</si>
  <si>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</si>
  <si>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</si>
  <si>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</si>
  <si>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</si>
  <si>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</si>
  <si>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</si>
  <si>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</si>
  <si>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</si>
  <si>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</si>
  <si>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</si>
  <si>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</si>
  <si>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</si>
  <si>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</si>
  <si>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</si>
  <si>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</si>
  <si>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</si>
  <si>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</si>
  <si>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</si>
  <si>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</si>
  <si>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</si>
  <si>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</si>
  <si>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</si>
  <si>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</si>
  <si>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</si>
  <si>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</si>
  <si>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</si>
  <si>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</si>
  <si>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</si>
  <si>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</si>
  <si>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</si>
  <si>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</si>
  <si>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</si>
  <si>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</si>
  <si>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</si>
  <si>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</si>
  <si>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</si>
  <si>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</si>
  <si>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</si>
  <si>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</si>
  <si>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</si>
  <si>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</si>
  <si>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</si>
  <si>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</si>
  <si>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</si>
  <si>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</si>
  <si>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</si>
  <si>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</si>
  <si>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</si>
  <si>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</si>
  <si>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</si>
  <si>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</si>
  <si>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</si>
  <si>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</si>
  <si>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</si>
  <si>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</si>
  <si>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</si>
  <si>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</si>
  <si>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</si>
  <si>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</si>
  <si>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</si>
  <si>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</si>
  <si>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</si>
  <si>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</si>
  <si>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</si>
  <si>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</si>
  <si>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</si>
  <si>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</si>
  <si>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</si>
  <si>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</si>
  <si>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</si>
  <si>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</si>
  <si>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</si>
  <si>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</si>
  <si>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</si>
  <si>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</si>
  <si>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</si>
  <si>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</si>
  <si>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</si>
  <si>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</si>
  <si>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</si>
  <si>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</si>
  <si>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</si>
  <si>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</si>
  <si>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</si>
  <si>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</si>
  <si>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</si>
  <si>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</si>
  <si>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</si>
  <si>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</si>
  <si>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</si>
  <si>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</si>
  <si>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</si>
  <si>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</si>
  <si>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</si>
  <si>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</si>
  <si>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</si>
  <si>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</si>
  <si>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</si>
  <si>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</si>
  <si>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</si>
  <si>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</si>
  <si>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</si>
  <si>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</si>
  <si>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</si>
  <si>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</si>
  <si>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</si>
  <si>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</si>
  <si>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</si>
  <si>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</si>
  <si>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</si>
  <si>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</si>
  <si>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</si>
  <si>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</si>
  <si>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</si>
  <si>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</si>
  <si>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</si>
  <si>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</si>
  <si>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</si>
  <si>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</si>
  <si>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</si>
  <si>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</si>
  <si>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</si>
  <si>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</si>
  <si>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</si>
  <si>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</si>
  <si>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</si>
  <si>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</si>
  <si>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</si>
  <si>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</si>
  <si>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</si>
  <si>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</si>
  <si>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</si>
  <si>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</si>
  <si>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</si>
  <si>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</si>
  <si>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</si>
  <si>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</si>
  <si>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</si>
  <si>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</si>
  <si>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</si>
  <si>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</si>
  <si>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</si>
  <si>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</si>
  <si>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</si>
  <si>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</si>
  <si>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</si>
  <si>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</si>
  <si>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</si>
  <si>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</si>
  <si>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</si>
  <si>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</si>
  <si>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</si>
  <si>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</si>
  <si>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</si>
  <si>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</si>
  <si>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</si>
  <si>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</si>
  <si>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</si>
  <si>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</si>
  <si>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</si>
  <si>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</si>
  <si>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</si>
  <si>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</si>
  <si>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</si>
  <si>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</si>
  <si>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</si>
  <si>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</si>
  <si>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</si>
  <si>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</si>
  <si>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</si>
  <si>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</si>
  <si>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</si>
  <si>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</si>
  <si>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</si>
  <si>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</si>
  <si>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</si>
  <si>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</si>
  <si>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</si>
  <si>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</si>
  <si>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</si>
  <si>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</si>
  <si>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</si>
  <si>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</si>
  <si>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</si>
  <si>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</si>
  <si>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</si>
  <si>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</si>
  <si>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</si>
  <si>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</si>
  <si>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</si>
  <si>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</si>
  <si>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</si>
  <si>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</si>
  <si>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</si>
  <si>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</si>
  <si>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</si>
  <si>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</si>
  <si>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</si>
  <si>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</si>
  <si>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</si>
  <si>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</si>
  <si>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</si>
  <si>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</si>
  <si>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</si>
  <si>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</si>
  <si>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</si>
  <si>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</si>
  <si>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</si>
  <si>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</si>
  <si>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</si>
  <si>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</si>
  <si>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</si>
  <si>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</si>
  <si>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</si>
  <si>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</si>
  <si>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</si>
  <si>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</si>
  <si>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</si>
  <si>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</si>
  <si>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</si>
  <si>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</si>
  <si>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</si>
  <si>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</si>
  <si>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</si>
  <si>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</si>
  <si>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</si>
  <si>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</si>
  <si>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</si>
  <si>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</si>
  <si>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</si>
  <si>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</si>
  <si>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</si>
  <si>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</si>
  <si>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</si>
  <si>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</si>
  <si>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</si>
  <si>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</si>
  <si>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</si>
  <si>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</si>
  <si>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</si>
  <si>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</si>
  <si>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</si>
  <si>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</si>
  <si>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</si>
  <si>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</si>
  <si>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</si>
  <si>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</si>
  <si>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</si>
  <si>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</si>
  <si>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</si>
  <si>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</si>
  <si>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</si>
  <si>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</si>
  <si>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</si>
  <si>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</si>
  <si>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</si>
  <si>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</si>
  <si>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</si>
  <si>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</si>
  <si>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</si>
  <si>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</si>
  <si>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</si>
  <si>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</si>
  <si>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</si>
  <si>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</si>
  <si>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</si>
  <si>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</si>
  <si>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</si>
  <si>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</si>
  <si>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</si>
  <si>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</si>
  <si>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</si>
  <si>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</si>
  <si>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</si>
  <si>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</si>
  <si>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</si>
  <si>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</si>
  <si>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</si>
  <si>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</si>
  <si>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</si>
  <si>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</si>
  <si>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</si>
  <si>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</si>
  <si>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</si>
  <si>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</si>
  <si>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</si>
  <si>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</si>
  <si>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</si>
  <si>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</si>
  <si>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</si>
  <si>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</si>
  <si>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</si>
  <si>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</si>
  <si>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</si>
  <si>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</si>
  <si>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</si>
  <si>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</si>
  <si>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</si>
  <si>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</si>
  <si>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</si>
  <si>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</si>
  <si>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</si>
  <si>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</si>
  <si>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</si>
  <si>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</si>
  <si>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</si>
  <si>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</si>
  <si>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</si>
  <si>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</si>
  <si>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</si>
  <si>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</si>
  <si>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</si>
  <si>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</si>
  <si>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</si>
  <si>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</si>
  <si>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</si>
  <si>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</si>
  <si>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</si>
  <si>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</si>
  <si>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</si>
  <si>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</si>
  <si>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</si>
  <si>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</si>
  <si>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</si>
  <si>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</si>
  <si>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</si>
  <si>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</si>
  <si>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</si>
  <si>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</si>
  <si>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</si>
  <si>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</si>
  <si>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</si>
  <si>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</si>
  <si>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</si>
  <si>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</si>
  <si>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</si>
  <si>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</si>
  <si>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</si>
  <si>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</si>
  <si>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</si>
  <si>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</si>
  <si>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</si>
  <si>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</si>
  <si>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</si>
  <si>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</si>
  <si>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</si>
  <si>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</si>
  <si>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</si>
  <si>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</si>
  <si>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</si>
  <si>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</si>
  <si>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</si>
  <si>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</si>
  <si>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</si>
  <si>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</si>
  <si>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</si>
  <si>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</si>
  <si>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</si>
  <si>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</si>
  <si>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</si>
  <si>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</si>
  <si>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</si>
  <si>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</si>
  <si>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</si>
  <si>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</si>
  <si>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</si>
  <si>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</si>
  <si>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</si>
  <si>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</si>
  <si>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</si>
  <si>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</si>
  <si>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</si>
  <si>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</si>
  <si>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</si>
  <si>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</si>
  <si>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</si>
  <si>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</si>
  <si>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</si>
  <si>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</si>
  <si>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</si>
  <si>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</si>
  <si>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</si>
  <si>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</si>
  <si>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</si>
  <si>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</si>
  <si>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</si>
  <si>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</si>
  <si>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</si>
  <si>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</si>
  <si>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</si>
  <si>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</si>
  <si>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</si>
  <si>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</si>
  <si>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</si>
  <si>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</si>
  <si>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</si>
  <si>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</si>
  <si>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</si>
  <si>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</si>
  <si>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</si>
  <si>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</si>
  <si>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</si>
  <si>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</si>
  <si>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</si>
  <si>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</si>
  <si>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</si>
  <si>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</si>
  <si>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</si>
  <si>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</si>
  <si>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</si>
  <si>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</si>
  <si>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</si>
  <si>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</si>
  <si>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</si>
  <si>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</si>
  <si>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</si>
  <si>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</si>
  <si>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</si>
  <si>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</si>
  <si>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</si>
  <si>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</si>
  <si>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</si>
  <si>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</si>
  <si>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</si>
  <si>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</si>
  <si>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</si>
  <si>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</si>
  <si>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</si>
  <si>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</si>
  <si>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</si>
  <si>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</si>
  <si>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</si>
  <si>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</si>
  <si>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</si>
  <si>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</si>
  <si>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</si>
  <si>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</si>
  <si>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</si>
  <si>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</si>
  <si>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</si>
  <si>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</si>
  <si>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</si>
  <si>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</si>
  <si>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</si>
  <si>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</si>
  <si>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</si>
  <si>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</si>
  <si>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</si>
  <si>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</si>
  <si>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</si>
  <si>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</si>
  <si>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</si>
  <si>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</si>
  <si>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</si>
  <si>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</si>
  <si>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</si>
  <si>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</si>
  <si>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</si>
  <si>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</si>
  <si>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</si>
  <si>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</si>
  <si>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</si>
  <si>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</si>
  <si>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</si>
  <si>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</si>
  <si>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</si>
  <si>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</si>
  <si>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</si>
  <si>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</si>
  <si>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</si>
  <si>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</si>
  <si>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</si>
  <si>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</si>
  <si>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</si>
  <si>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</si>
  <si>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</si>
  <si>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</si>
  <si>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</si>
  <si>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</si>
  <si>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</si>
  <si>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</si>
  <si>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</si>
  <si>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</si>
  <si>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</si>
  <si>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</si>
  <si>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</si>
  <si>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</si>
  <si>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</si>
  <si>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</si>
  <si>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</si>
  <si>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</si>
  <si>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</si>
  <si>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</si>
  <si>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</si>
  <si>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</si>
  <si>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</si>
  <si>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</si>
  <si>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</si>
  <si>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</si>
  <si>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</si>
  <si>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</si>
  <si>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</si>
  <si>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</si>
  <si>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</si>
  <si>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</si>
  <si>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</si>
  <si>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</si>
  <si>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</si>
  <si>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</si>
  <si>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</si>
  <si>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</si>
  <si>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</si>
  <si>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</si>
  <si>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</si>
  <si>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</si>
  <si>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</si>
  <si>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</si>
  <si>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</si>
  <si>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</si>
  <si>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</si>
  <si>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</si>
  <si>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</si>
  <si>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</si>
  <si>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</si>
  <si>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</si>
  <si>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</si>
  <si>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</si>
  <si>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</si>
  <si>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</si>
  <si>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</si>
  <si>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</si>
  <si>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</si>
  <si>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</si>
  <si>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</si>
  <si>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</si>
  <si>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</si>
  <si>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</si>
  <si>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</si>
  <si>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</si>
  <si>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</si>
  <si>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</si>
  <si>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</si>
  <si>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</si>
  <si>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</si>
  <si>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</si>
  <si>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</si>
  <si>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</si>
  <si>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</si>
  <si>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</si>
  <si>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</si>
  <si>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</si>
  <si>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</si>
  <si>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</si>
  <si>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</si>
  <si>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</si>
  <si>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</si>
  <si>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</si>
  <si>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</si>
  <si>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</si>
  <si>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</si>
  <si>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</si>
  <si>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</si>
  <si>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</si>
  <si>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</si>
  <si>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</si>
  <si>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</si>
  <si>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</si>
  <si>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</si>
  <si>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</si>
  <si>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</si>
  <si>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</si>
  <si>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</si>
  <si>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</si>
  <si>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</si>
  <si>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</si>
  <si>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</si>
  <si>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</si>
  <si>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</si>
  <si>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</si>
  <si>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</si>
  <si>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</si>
  <si>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</si>
  <si>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</si>
  <si>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</si>
  <si>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</si>
  <si>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</si>
  <si>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</si>
  <si>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</si>
  <si>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</si>
  <si>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</si>
  <si>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</si>
  <si>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</si>
  <si>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</si>
  <si>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</si>
  <si>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</si>
  <si>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</si>
  <si>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</si>
  <si>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</si>
  <si>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</si>
  <si>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</si>
  <si>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</si>
  <si>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</si>
  <si>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</si>
  <si>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</si>
  <si>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</si>
  <si>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</si>
  <si>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</si>
  <si>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</si>
  <si>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</si>
  <si>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</si>
  <si>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</si>
  <si>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</si>
  <si>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</si>
  <si>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</si>
  <si>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</si>
  <si>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</si>
  <si>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</si>
  <si>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</si>
  <si>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</si>
  <si>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</si>
  <si>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</si>
  <si>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</si>
  <si>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</si>
  <si>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</si>
  <si>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</si>
  <si>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</si>
  <si>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</si>
  <si>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</si>
  <si>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</si>
  <si>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</si>
  <si>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</si>
  <si>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</si>
  <si>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</si>
  <si>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</si>
  <si>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</si>
  <si>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</si>
  <si>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</si>
  <si>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</si>
  <si>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</si>
  <si>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</si>
  <si>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</si>
  <si>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</si>
  <si>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</si>
  <si>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</si>
  <si>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</si>
  <si>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</si>
  <si>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</si>
  <si>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</si>
  <si>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</si>
  <si>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</si>
  <si>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</si>
  <si>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</si>
  <si>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</si>
  <si>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</si>
  <si>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</si>
  <si>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</si>
  <si>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</si>
  <si>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</si>
  <si>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</si>
  <si>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</si>
  <si>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</si>
  <si>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</si>
  <si>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</si>
  <si>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</si>
  <si>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</si>
  <si>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</si>
  <si>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</si>
  <si>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</si>
  <si>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</si>
  <si>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</si>
  <si>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</si>
  <si>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</si>
  <si>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</si>
  <si>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</si>
  <si>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</si>
  <si>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</si>
  <si>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</si>
  <si>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</si>
  <si>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</si>
  <si>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</si>
  <si>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</si>
  <si>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</si>
  <si>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</si>
  <si>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</si>
  <si>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</si>
  <si>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</si>
  <si>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</si>
  <si>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</si>
  <si>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</si>
  <si>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</si>
  <si>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</si>
  <si>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</si>
  <si>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</si>
  <si>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</si>
  <si>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</si>
  <si>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</si>
  <si>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</si>
  <si>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</si>
  <si>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</si>
  <si>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</si>
  <si>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</si>
  <si>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</si>
  <si>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</si>
  <si>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</si>
  <si>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</si>
  <si>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</si>
  <si>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</si>
  <si>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</si>
  <si>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</si>
  <si>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</si>
  <si>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</si>
  <si>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</si>
  <si>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</si>
  <si>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</si>
  <si>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</si>
  <si>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</si>
  <si>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</si>
  <si>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</si>
  <si>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</si>
  <si>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</si>
  <si>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</si>
  <si>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</si>
  <si>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</si>
  <si>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</si>
  <si>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</si>
  <si>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</si>
  <si>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</si>
  <si>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</si>
  <si>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</si>
  <si>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</si>
  <si>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</si>
  <si>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</si>
  <si>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</si>
  <si>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</si>
  <si>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</si>
  <si>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</si>
  <si>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</si>
  <si>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</si>
  <si>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</si>
  <si>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</si>
  <si>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</si>
  <si>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</si>
  <si>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</si>
  <si>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</si>
  <si>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</si>
  <si>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</si>
  <si>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</si>
  <si>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</si>
  <si>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</si>
  <si>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</si>
  <si>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</si>
  <si>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</si>
  <si>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</si>
  <si>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</si>
  <si>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</si>
  <si>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</si>
  <si>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</si>
  <si>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</si>
  <si>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</si>
  <si>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</si>
  <si>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</si>
  <si>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</si>
  <si>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</si>
  <si>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</si>
  <si>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</si>
  <si>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</si>
  <si>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</si>
  <si>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</si>
  <si>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</si>
  <si>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</si>
  <si>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</si>
  <si>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</si>
  <si>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</si>
  <si>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</si>
  <si>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</si>
  <si>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</si>
  <si>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</si>
  <si>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</si>
  <si>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</si>
  <si>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</si>
  <si>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</si>
  <si>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</si>
  <si>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</si>
  <si>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</si>
  <si>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</si>
  <si>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</si>
  <si>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</si>
  <si>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</si>
  <si>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</si>
  <si>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</si>
  <si>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</si>
  <si>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</si>
  <si>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</si>
  <si>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</si>
  <si>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</si>
  <si>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</si>
  <si>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</si>
  <si>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</si>
  <si>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</si>
  <si>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</si>
  <si>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</si>
  <si>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</si>
  <si>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</si>
  <si>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</si>
  <si>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</si>
  <si>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</si>
  <si>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</si>
  <si>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</si>
  <si>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</si>
  <si>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</si>
  <si>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</si>
  <si>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</si>
  <si>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</si>
  <si>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</si>
  <si>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</si>
  <si>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</si>
  <si>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</si>
  <si>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</si>
  <si>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</si>
  <si>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</si>
  <si>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</si>
  <si>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</si>
  <si>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</si>
  <si>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</si>
  <si>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</si>
  <si>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</si>
  <si>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</si>
  <si>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</si>
  <si>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</si>
  <si>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</si>
  <si>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</si>
  <si>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</si>
  <si>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</si>
  <si>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</si>
  <si>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</si>
  <si>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</si>
  <si>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</si>
  <si>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</si>
  <si>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</si>
  <si>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</si>
  <si>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</si>
  <si>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</si>
  <si>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</si>
  <si>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</si>
  <si>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</si>
  <si>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</si>
  <si>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</si>
  <si>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</si>
  <si>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</si>
  <si>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</si>
  <si>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</si>
  <si>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</si>
  <si>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</si>
  <si>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</si>
  <si>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</si>
  <si>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</si>
  <si>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</si>
  <si>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</si>
  <si>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</si>
  <si>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</si>
  <si>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</si>
  <si>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</si>
  <si>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</si>
  <si>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</si>
  <si>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</si>
  <si>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</si>
  <si>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</si>
  <si>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</si>
  <si>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</si>
  <si>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</si>
  <si>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</si>
  <si>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</si>
  <si>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</si>
  <si>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</si>
  <si>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</si>
  <si>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</si>
  <si>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</si>
  <si>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</si>
  <si>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</si>
  <si>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</si>
  <si>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</si>
  <si>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</si>
  <si>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</si>
  <si>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</si>
  <si>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</si>
  <si>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</si>
  <si>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</si>
  <si>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</si>
  <si>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</si>
  <si>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</si>
  <si>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</si>
  <si>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</si>
  <si>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</si>
  <si>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</si>
  <si>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</si>
  <si>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</si>
  <si>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</si>
  <si>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</si>
  <si>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</si>
  <si>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</si>
  <si>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</si>
  <si>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</si>
  <si>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</si>
  <si>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</si>
  <si>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</si>
  <si>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</si>
  <si>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</si>
  <si>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</si>
  <si>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</si>
  <si>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</si>
  <si>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</si>
  <si>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</si>
  <si>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</si>
  <si>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</si>
  <si>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</si>
  <si>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</si>
  <si>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</si>
  <si>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</si>
  <si>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</si>
  <si>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</si>
  <si>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</si>
  <si>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</si>
  <si>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</si>
  <si>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</si>
  <si>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</si>
  <si>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</si>
  <si>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</si>
  <si>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</si>
  <si>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</si>
  <si>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</si>
  <si>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</si>
  <si>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</si>
  <si>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</si>
  <si>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</si>
  <si>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</si>
  <si>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</si>
  <si>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</si>
  <si>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</si>
  <si>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</si>
  <si>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</si>
  <si>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</si>
  <si>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</si>
  <si>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</si>
  <si>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</si>
  <si>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</si>
  <si>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</si>
  <si>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</si>
  <si>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</si>
  <si>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</si>
  <si>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</si>
  <si>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</si>
  <si>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</si>
  <si>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</si>
  <si>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</si>
  <si>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</si>
  <si>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</si>
  <si>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</si>
  <si>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</si>
  <si>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</si>
  <si>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</si>
  <si>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</si>
  <si>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</si>
  <si>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</si>
  <si>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</si>
  <si>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</si>
  <si>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</si>
  <si>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</si>
  <si>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</si>
  <si>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</si>
  <si>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</si>
  <si>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</si>
  <si>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</si>
  <si>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</si>
  <si>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</si>
  <si>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</si>
  <si>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</si>
  <si>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</si>
  <si>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</si>
  <si>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</si>
  <si>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</si>
  <si>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</si>
  <si>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</si>
  <si>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</si>
  <si>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</si>
  <si>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</si>
  <si>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</si>
  <si>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</si>
  <si>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</si>
  <si>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</si>
  <si>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</si>
  <si>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</si>
  <si>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</si>
  <si>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</si>
  <si>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</si>
  <si>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</si>
  <si>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</si>
  <si>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</si>
  <si>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</si>
  <si>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</si>
  <si>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</si>
  <si>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</si>
  <si>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</si>
  <si>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</si>
  <si>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</si>
  <si>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</si>
  <si>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</si>
  <si>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</si>
  <si>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</si>
  <si>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</si>
  <si>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</si>
  <si>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</si>
  <si>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</si>
  <si>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</si>
  <si>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</si>
  <si>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</si>
  <si>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</si>
  <si>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</si>
  <si>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</si>
  <si>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</si>
  <si>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</si>
  <si>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</si>
  <si>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</si>
  <si>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</si>
  <si>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</si>
  <si>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</si>
  <si>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</si>
  <si>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</si>
  <si>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</si>
  <si>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</si>
  <si>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</si>
  <si>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</si>
  <si>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</si>
  <si>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</si>
  <si>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</si>
  <si>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</si>
  <si>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</si>
  <si>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</si>
  <si>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</si>
  <si>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</si>
  <si>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</si>
  <si>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</si>
  <si>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</si>
  <si>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</si>
  <si>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</si>
  <si>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</si>
  <si>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</si>
  <si>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</si>
  <si>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</si>
  <si>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</si>
  <si>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</si>
  <si>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</si>
  <si>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</si>
  <si>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</si>
  <si>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</si>
  <si>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</si>
  <si>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</si>
  <si>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</si>
  <si>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</si>
  <si>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</si>
  <si>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</si>
  <si>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</si>
  <si>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</si>
  <si>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</si>
  <si>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</si>
  <si>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</si>
  <si>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</si>
  <si>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</si>
  <si>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</si>
  <si>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</si>
  <si>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</si>
  <si>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</si>
  <si>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</si>
  <si>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</si>
  <si>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</si>
  <si>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</si>
  <si>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</si>
  <si>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</si>
  <si>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</si>
  <si>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</si>
  <si>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</si>
  <si>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</si>
  <si>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</si>
  <si>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</si>
  <si>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</si>
  <si>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</si>
  <si>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</si>
  <si>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</si>
  <si>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</si>
  <si>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</si>
  <si>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</si>
  <si>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</si>
  <si>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</si>
  <si>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</si>
  <si>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</si>
  <si>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</si>
  <si>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</si>
  <si>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</si>
  <si>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</si>
  <si>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</si>
  <si>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</si>
  <si>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</si>
  <si>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</si>
  <si>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</si>
  <si>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</si>
  <si>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</si>
  <si>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</si>
  <si>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</si>
  <si>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</si>
  <si>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</si>
  <si>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</si>
  <si>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</si>
  <si>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</si>
  <si>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</si>
  <si>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</si>
  <si>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</si>
  <si>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</si>
  <si>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</si>
  <si>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</si>
  <si>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</si>
  <si>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</si>
  <si>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</si>
  <si>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</si>
  <si>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</si>
  <si>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</si>
  <si>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</si>
  <si>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</si>
  <si>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</si>
  <si>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</si>
  <si>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</si>
  <si>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</si>
  <si>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</si>
  <si>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</si>
  <si>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</si>
  <si>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</si>
  <si>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</si>
  <si>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</si>
  <si>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</si>
  <si>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</si>
  <si>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</si>
  <si>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</si>
  <si>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</si>
  <si>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</si>
  <si>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</si>
  <si>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</si>
  <si>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</si>
  <si>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</si>
  <si>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</si>
  <si>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</si>
  <si>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</si>
  <si>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</si>
  <si>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</si>
  <si>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</si>
  <si>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</si>
  <si>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</si>
  <si>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</si>
  <si>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</si>
  <si>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</si>
  <si>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</si>
  <si>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</si>
  <si>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</si>
  <si>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</si>
  <si>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</si>
  <si>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</si>
  <si>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</si>
  <si>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</si>
  <si>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</si>
  <si>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</si>
  <si>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</si>
  <si>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</si>
  <si>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</si>
  <si>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</si>
  <si>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</si>
  <si>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</si>
  <si>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</si>
  <si>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</si>
  <si>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</si>
  <si>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</si>
  <si>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</si>
  <si>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</si>
  <si>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</si>
  <si>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</si>
  <si>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</si>
  <si>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</si>
  <si>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</si>
  <si>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</si>
  <si>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</si>
  <si>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</si>
  <si>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</si>
  <si>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</si>
  <si>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</si>
  <si>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</si>
  <si>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</si>
  <si>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</si>
  <si>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</si>
  <si>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</si>
  <si>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</si>
  <si>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</si>
  <si>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</si>
  <si>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</si>
  <si>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</si>
  <si>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</si>
  <si>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</si>
  <si>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</si>
  <si>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</si>
  <si>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</si>
  <si>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</si>
  <si>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</si>
  <si>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</si>
  <si>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</si>
  <si>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</si>
  <si>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</si>
  <si>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</si>
  <si>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</si>
  <si>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</si>
  <si>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</si>
  <si>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</si>
  <si>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</si>
  <si>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</si>
  <si>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</si>
  <si>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</si>
  <si>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</si>
  <si>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</si>
  <si>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</si>
  <si>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</si>
  <si>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</si>
  <si>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</si>
  <si>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</si>
  <si>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</si>
  <si>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</si>
  <si>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</si>
  <si>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</si>
  <si>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</si>
  <si>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</si>
  <si>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</si>
  <si>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</si>
  <si>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</si>
  <si>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</si>
  <si>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</si>
  <si>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</si>
  <si>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</si>
  <si>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</si>
  <si>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</si>
  <si>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</si>
  <si>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</si>
  <si>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</si>
  <si>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</si>
  <si>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</si>
  <si>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</si>
  <si>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</si>
  <si>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</si>
  <si>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</si>
  <si>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</si>
  <si>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</si>
  <si>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</si>
  <si>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</si>
  <si>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</si>
  <si>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</si>
  <si>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</si>
  <si>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</si>
  <si>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</si>
  <si>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</si>
  <si>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</si>
  <si>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</si>
  <si>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</si>
  <si>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</si>
  <si>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</si>
  <si>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</si>
  <si>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</si>
  <si>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</si>
  <si>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</si>
  <si>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</si>
  <si>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</si>
  <si>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</si>
  <si>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</si>
  <si>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</si>
  <si>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</si>
  <si>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</si>
  <si>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</si>
  <si>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</si>
  <si>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</si>
  <si>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</si>
  <si>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</si>
  <si>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</si>
  <si>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</si>
  <si>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</si>
  <si>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</si>
  <si>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</si>
  <si>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</si>
  <si>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</si>
  <si>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</si>
  <si>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</si>
  <si>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</si>
  <si>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</si>
  <si>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</si>
  <si>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</si>
  <si>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</si>
  <si>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</si>
  <si>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</si>
  <si>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</si>
  <si>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</si>
  <si>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</si>
  <si>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</si>
  <si>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</si>
  <si>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</si>
  <si>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</si>
  <si>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</si>
  <si>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</si>
  <si>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</si>
  <si>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</si>
  <si>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</si>
  <si>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</si>
  <si>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</si>
  <si>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</si>
  <si>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</si>
  <si>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</si>
  <si>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</si>
  <si>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</si>
  <si>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</si>
  <si>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</si>
  <si>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</si>
  <si>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</si>
  <si>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</si>
  <si>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</si>
  <si>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</si>
  <si>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</si>
  <si>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</si>
  <si>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</si>
  <si>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</si>
  <si>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</si>
  <si>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</si>
  <si>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</si>
  <si>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</si>
  <si>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</si>
  <si>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</si>
  <si>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</si>
  <si>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</si>
  <si>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</si>
  <si>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</si>
  <si>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</si>
  <si>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</si>
  <si>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</si>
  <si>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</si>
  <si>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</si>
  <si>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</si>
  <si>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</si>
  <si>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</si>
  <si>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</si>
  <si>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</si>
  <si>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</si>
  <si>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</si>
  <si>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</si>
  <si>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</si>
  <si>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</si>
  <si>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</si>
  <si>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</si>
  <si>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</si>
  <si>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</si>
  <si>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</si>
  <si>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</si>
  <si>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</si>
  <si>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</si>
  <si>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</si>
  <si>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</si>
  <si>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</si>
  <si>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</si>
  <si>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</si>
  <si>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</si>
  <si>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</si>
  <si>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</si>
  <si>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</si>
  <si>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</si>
  <si>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</si>
  <si>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</si>
  <si>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</si>
  <si>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</si>
  <si>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</si>
  <si>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</si>
  <si>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</si>
  <si>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</si>
  <si>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</si>
  <si>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</si>
  <si>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</si>
  <si>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</si>
  <si>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</si>
  <si>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</si>
  <si>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</si>
  <si>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</si>
  <si>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</si>
  <si>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</si>
  <si>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</si>
  <si>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</si>
  <si>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</si>
  <si>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</si>
  <si>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</si>
  <si>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</si>
  <si>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</si>
  <si>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</si>
  <si>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</si>
  <si>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</si>
  <si>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</si>
  <si>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</si>
  <si>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</si>
  <si>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</si>
  <si>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</si>
  <si>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</si>
  <si>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</si>
  <si>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</si>
  <si>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</si>
  <si>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</si>
  <si>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</si>
  <si>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</si>
  <si>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</si>
  <si>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</si>
  <si>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</si>
  <si>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</si>
  <si>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</si>
  <si>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</si>
  <si>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</si>
  <si>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</si>
  <si>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</si>
  <si>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</si>
  <si>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</si>
  <si>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</si>
  <si>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</si>
  <si>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</si>
  <si>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</si>
  <si>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</si>
  <si>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</si>
  <si>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</si>
  <si>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</si>
  <si>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</si>
  <si>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</si>
  <si>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</si>
  <si>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</si>
  <si>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</si>
  <si>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</si>
  <si>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</si>
  <si>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</si>
  <si>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</si>
  <si>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</si>
  <si>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</si>
  <si>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</si>
  <si>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</si>
  <si>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</si>
  <si>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</si>
  <si>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</si>
  <si>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</si>
  <si>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</si>
  <si>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</si>
  <si>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</si>
  <si>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</si>
  <si>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</si>
  <si>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</si>
  <si>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</si>
  <si>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</si>
  <si>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</si>
  <si>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</si>
  <si>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</si>
  <si>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</si>
  <si>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</si>
  <si>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</si>
  <si>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</si>
  <si>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</si>
  <si>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</si>
  <si>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</si>
  <si>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</si>
  <si>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</si>
  <si>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</si>
  <si>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</si>
  <si>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</si>
  <si>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</si>
  <si>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</si>
  <si>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</si>
  <si>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</si>
  <si>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</si>
  <si>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</si>
  <si>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</si>
  <si>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</si>
  <si>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</si>
  <si>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</si>
  <si>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</si>
  <si>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</si>
  <si>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</si>
  <si>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</si>
  <si>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</si>
  <si>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</si>
  <si>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</si>
  <si>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</si>
  <si>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</si>
  <si>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</si>
  <si>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</si>
  <si>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</si>
  <si>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</si>
  <si>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</si>
  <si>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</si>
  <si>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</si>
  <si>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</si>
  <si>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</si>
  <si>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</si>
  <si>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</si>
  <si>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</si>
  <si>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</si>
  <si>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</si>
  <si>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</si>
  <si>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</si>
  <si>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</si>
  <si>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</si>
  <si>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</si>
  <si>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</si>
  <si>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</si>
  <si>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</si>
  <si>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</si>
  <si>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</si>
  <si>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</si>
  <si>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</si>
  <si>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</si>
  <si>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</si>
  <si>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</si>
  <si>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</si>
  <si>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</si>
  <si>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</si>
  <si>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</si>
  <si>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</si>
  <si>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</si>
  <si>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</si>
  <si>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</si>
  <si>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</si>
  <si>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</si>
  <si>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</si>
  <si>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</si>
  <si>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</si>
  <si>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</si>
  <si>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</si>
  <si>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</si>
  <si>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</si>
  <si>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</si>
  <si>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</si>
  <si>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</si>
  <si>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</si>
  <si>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</si>
  <si>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</si>
  <si>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</si>
  <si>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</si>
  <si>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</si>
  <si>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</si>
  <si>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</si>
  <si>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</si>
  <si>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</si>
  <si>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</si>
  <si>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</si>
  <si>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</si>
  <si>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</si>
  <si>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</si>
  <si>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</si>
  <si>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</si>
  <si>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</si>
  <si>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</si>
  <si>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</si>
  <si>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</si>
  <si>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</si>
  <si>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</si>
  <si>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</si>
  <si>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</si>
  <si>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</si>
  <si>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</si>
  <si>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</si>
  <si>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</si>
  <si>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</si>
  <si>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</si>
  <si>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</si>
  <si>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</si>
  <si>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</si>
  <si>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</si>
  <si>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</si>
  <si>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</si>
  <si>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</si>
  <si>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</si>
  <si>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</si>
  <si>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</si>
  <si>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</si>
  <si>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</si>
  <si>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</si>
  <si>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</si>
  <si>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</si>
  <si>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</si>
  <si>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</si>
  <si>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</si>
  <si>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</si>
  <si>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</si>
  <si>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</si>
  <si>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</si>
  <si>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</si>
  <si>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</si>
  <si>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</si>
  <si>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</si>
  <si>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</si>
  <si>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</si>
  <si>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</si>
  <si>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</si>
  <si>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</si>
  <si>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</si>
  <si>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</si>
  <si>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</si>
  <si>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</si>
  <si>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</si>
  <si>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</si>
  <si>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</si>
  <si>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</si>
  <si>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</si>
  <si>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</si>
  <si>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</si>
  <si>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</si>
  <si>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</si>
  <si>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</si>
  <si>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</si>
  <si>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</si>
  <si>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</si>
  <si>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</si>
  <si>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</si>
  <si>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</si>
  <si>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</si>
  <si>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</si>
  <si>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</si>
  <si>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</si>
  <si>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</si>
  <si>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</si>
  <si>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</si>
  <si>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</si>
  <si>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</si>
  <si>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</si>
  <si>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</si>
  <si>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</si>
  <si>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</si>
  <si>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</si>
  <si>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</si>
  <si>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</si>
  <si>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</si>
  <si>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</si>
  <si>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</si>
  <si>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</si>
  <si>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</si>
  <si>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</si>
  <si>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</si>
  <si>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</si>
  <si>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</si>
  <si>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</si>
  <si>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</si>
  <si>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</si>
  <si>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</si>
  <si>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</si>
  <si>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</si>
  <si>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</si>
  <si>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</si>
  <si>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</si>
  <si>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</si>
  <si>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</si>
  <si>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</si>
  <si>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</si>
  <si>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</si>
  <si>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</si>
  <si>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</si>
  <si>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</si>
  <si>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</si>
  <si>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</si>
  <si>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</si>
  <si>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</si>
  <si>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</si>
  <si>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</si>
  <si>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</si>
  <si>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</si>
  <si>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</si>
  <si>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</si>
  <si>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</si>
  <si>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</si>
  <si>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</si>
  <si>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</si>
  <si>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</si>
  <si>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</si>
  <si>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</si>
  <si>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</si>
  <si>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</si>
  <si>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</si>
  <si>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</si>
  <si>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</si>
  <si>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</si>
  <si>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</si>
  <si>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</si>
  <si>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</si>
  <si>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</si>
  <si>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</si>
  <si>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</si>
  <si>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</si>
  <si>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</si>
  <si>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</si>
  <si>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</si>
  <si>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</si>
  <si>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</si>
  <si>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</si>
  <si>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</si>
  <si>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</si>
  <si>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</si>
  <si>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</si>
  <si>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</si>
  <si>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</si>
  <si>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</si>
  <si>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</si>
  <si>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</si>
  <si>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</si>
  <si>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</si>
  <si>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</si>
  <si>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</si>
  <si>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</si>
  <si>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</si>
  <si>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</si>
  <si>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</si>
  <si>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</si>
  <si>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</si>
  <si>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</si>
  <si>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</si>
  <si>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</si>
  <si>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</si>
  <si>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</si>
  <si>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</si>
  <si>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</si>
  <si>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</si>
  <si>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</si>
  <si>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</si>
  <si>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</si>
  <si>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</si>
  <si>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</si>
  <si>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</si>
  <si>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</si>
  <si>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</si>
  <si>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</si>
  <si>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</si>
  <si>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</si>
  <si>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</si>
  <si>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</si>
  <si>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</si>
  <si>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</si>
  <si>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</si>
  <si>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</si>
  <si>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</si>
  <si>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</si>
  <si>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</si>
  <si>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</si>
  <si>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</si>
  <si>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</si>
  <si>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</si>
  <si>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</si>
  <si>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</si>
  <si>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</si>
  <si>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</si>
  <si>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</si>
  <si>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</si>
  <si>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</si>
  <si>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</si>
  <si>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</si>
  <si>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</si>
  <si>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</si>
  <si>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</si>
  <si>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</si>
  <si>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</si>
  <si>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</si>
  <si>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</si>
  <si>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</si>
  <si>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</si>
  <si>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</si>
  <si>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</si>
  <si>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</si>
  <si>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</si>
  <si>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</si>
  <si>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</si>
  <si>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</si>
  <si>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</si>
  <si>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</si>
  <si>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</si>
  <si>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</si>
  <si>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</si>
  <si>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</si>
  <si>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</si>
  <si>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</si>
  <si>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</si>
  <si>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</si>
  <si>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</si>
  <si>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</si>
  <si>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</si>
  <si>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</si>
  <si>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</si>
  <si>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</si>
  <si>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</si>
  <si>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</si>
  <si>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</si>
  <si>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</si>
  <si>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</si>
  <si>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</si>
  <si>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</si>
  <si>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</si>
  <si>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</si>
  <si>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</si>
  <si>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</si>
  <si>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</si>
  <si>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</si>
  <si>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</si>
  <si>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</si>
  <si>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</si>
  <si>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</si>
  <si>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</si>
  <si>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</si>
  <si>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</si>
  <si>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</si>
  <si>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</si>
  <si>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</si>
  <si>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</si>
  <si>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</si>
  <si>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</si>
  <si>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</si>
  <si>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</si>
  <si>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</si>
  <si>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</si>
  <si>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</si>
  <si>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</si>
  <si>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</si>
  <si>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</si>
  <si>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</si>
  <si>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</si>
  <si>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</si>
  <si>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</si>
  <si>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</si>
  <si>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</si>
  <si>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</si>
  <si>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</si>
  <si>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</si>
  <si>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</si>
  <si>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</si>
  <si>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</si>
  <si>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</si>
  <si>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</si>
  <si>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</si>
  <si>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</si>
  <si>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</si>
  <si>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</si>
  <si>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</si>
  <si>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</si>
  <si>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</si>
  <si>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</si>
  <si>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</si>
  <si>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</si>
  <si>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</si>
  <si>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</si>
  <si>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</si>
  <si>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</si>
  <si>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</si>
  <si>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</si>
  <si>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</si>
  <si>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</si>
  <si>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</si>
  <si>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</si>
  <si>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</si>
  <si>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</si>
  <si>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</si>
  <si>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</si>
  <si>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</si>
  <si>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</si>
  <si>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</si>
  <si>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</si>
  <si>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</si>
  <si>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</si>
  <si>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</si>
  <si>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</si>
  <si>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</si>
  <si>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</si>
  <si>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</si>
  <si>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</si>
  <si>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</si>
  <si>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</si>
  <si>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</si>
  <si>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</si>
  <si>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</si>
  <si>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</si>
  <si>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</si>
  <si>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</si>
  <si>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</si>
  <si>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</si>
  <si>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</si>
  <si>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</si>
  <si>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</si>
  <si>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</si>
  <si>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</si>
  <si>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</si>
  <si>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</si>
  <si>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</si>
  <si>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</si>
  <si>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</si>
  <si>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</si>
  <si>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</si>
  <si>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</si>
  <si>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</si>
  <si>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</si>
  <si>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</si>
  <si>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</si>
  <si>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</si>
  <si>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</si>
  <si>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</si>
  <si>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</si>
  <si>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</si>
  <si>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</si>
  <si>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</si>
  <si>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</si>
  <si>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</si>
  <si>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</si>
  <si>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</si>
  <si>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</si>
  <si>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</si>
  <si>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</si>
  <si>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</si>
  <si>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</si>
  <si>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</si>
  <si>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</si>
  <si>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</si>
  <si>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</si>
  <si>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</si>
  <si>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</si>
  <si>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</si>
  <si>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</si>
  <si>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</si>
  <si>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</si>
  <si>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</si>
  <si>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</si>
  <si>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</si>
  <si>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</si>
  <si>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</si>
  <si>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</si>
  <si>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</si>
  <si>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</si>
  <si>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</si>
  <si>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</si>
  <si>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</si>
  <si>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</si>
  <si>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</si>
  <si>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</si>
  <si>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</si>
  <si>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</si>
  <si>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</si>
  <si>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</si>
  <si>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</si>
  <si>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</si>
  <si>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</si>
  <si>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</si>
  <si>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</si>
  <si>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</si>
  <si>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</si>
  <si>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</si>
  <si>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</si>
  <si>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</si>
  <si>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</si>
  <si>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</si>
  <si>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</si>
  <si>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</si>
  <si>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</si>
  <si>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</si>
  <si>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</si>
  <si>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</si>
  <si>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</si>
  <si>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</si>
  <si>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</si>
  <si>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</si>
  <si>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</si>
  <si>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</si>
  <si>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</si>
  <si>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</si>
  <si>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</si>
  <si>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</si>
  <si>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</si>
  <si>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</si>
  <si>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</si>
  <si>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</si>
  <si>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</si>
  <si>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</si>
  <si>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</si>
  <si>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</si>
  <si>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</si>
  <si>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</si>
  <si>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</si>
  <si>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</si>
  <si>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</si>
  <si>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</si>
  <si>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</si>
  <si>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</si>
  <si>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</si>
  <si>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</si>
  <si>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</si>
  <si>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</si>
  <si>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</si>
  <si>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</si>
  <si>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</si>
  <si>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</si>
  <si>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</si>
  <si>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</si>
  <si>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</si>
  <si>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</si>
  <si>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</si>
  <si>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</si>
  <si>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</si>
  <si>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</si>
  <si>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</si>
  <si>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</si>
  <si>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</si>
  <si>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</si>
  <si>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</si>
  <si>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</si>
  <si>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</si>
  <si>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</si>
  <si>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</si>
  <si>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</si>
  <si>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</si>
  <si>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</si>
  <si>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</si>
  <si>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</si>
  <si>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</si>
  <si>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</si>
  <si>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</si>
  <si>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</si>
  <si>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</si>
  <si>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</si>
  <si>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</si>
  <si>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</si>
  <si>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</si>
  <si>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</si>
  <si>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</si>
  <si>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</si>
  <si>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</si>
  <si>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</si>
  <si>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</si>
  <si>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</si>
  <si>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</si>
  <si>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</si>
  <si>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</si>
  <si>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</si>
  <si>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</si>
  <si>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</si>
  <si>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</si>
  <si>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</si>
  <si>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</si>
  <si>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</si>
  <si>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</si>
  <si>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</si>
  <si>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</si>
  <si>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</si>
  <si>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</si>
  <si>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</si>
  <si>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</si>
  <si>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</si>
  <si>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</si>
  <si>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</si>
  <si>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</si>
  <si>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</si>
  <si>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</si>
  <si>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</si>
  <si>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</si>
  <si>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</si>
  <si>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</si>
  <si>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</si>
  <si>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</si>
  <si>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</si>
  <si>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</si>
  <si>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</si>
  <si>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</si>
  <si>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</si>
  <si>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</si>
  <si>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</si>
  <si>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</si>
  <si>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</si>
  <si>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</si>
  <si>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</si>
  <si>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</si>
  <si>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</si>
  <si>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</si>
  <si>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</si>
  <si>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</si>
  <si>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</si>
  <si>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</si>
  <si>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</si>
  <si>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</si>
  <si>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</si>
  <si>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</si>
  <si>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</si>
  <si>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</si>
  <si>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</si>
  <si>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</si>
  <si>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</si>
  <si>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</si>
  <si>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</si>
  <si>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</si>
  <si>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</si>
  <si>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</si>
  <si>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</si>
  <si>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</si>
  <si>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</si>
  <si>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</si>
  <si>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</si>
  <si>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</si>
  <si>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</si>
  <si>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</si>
  <si>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</si>
  <si>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</si>
  <si>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</si>
  <si>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</si>
  <si>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</si>
  <si>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</si>
  <si>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</si>
  <si>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</si>
  <si>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</si>
  <si>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</si>
  <si>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</si>
  <si>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</si>
  <si>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</si>
  <si>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</si>
  <si>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</si>
  <si>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</si>
  <si>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</si>
  <si>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</si>
  <si>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</si>
  <si>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</si>
  <si>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</si>
  <si>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</si>
  <si>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</si>
  <si>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</si>
  <si>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</si>
  <si>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</si>
  <si>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</si>
  <si>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</si>
  <si>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</si>
  <si>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</si>
  <si>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</si>
  <si>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</si>
  <si>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</si>
  <si>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</si>
  <si>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</si>
  <si>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</si>
  <si>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</si>
  <si>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</si>
  <si>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</si>
  <si>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</si>
  <si>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</si>
  <si>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</si>
  <si>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</si>
  <si>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</si>
  <si>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</si>
  <si>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</si>
  <si>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</si>
  <si>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</si>
  <si>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</si>
  <si>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</si>
  <si>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</si>
  <si>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</si>
  <si>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</si>
  <si>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</si>
  <si>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</si>
  <si>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</si>
  <si>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</si>
  <si>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</si>
  <si>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</si>
  <si>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</si>
  <si>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</si>
  <si>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</si>
  <si>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</si>
  <si>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</si>
  <si>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</si>
  <si>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</si>
  <si>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</si>
  <si>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</si>
  <si>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</si>
  <si>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</si>
  <si>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</si>
  <si>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</si>
  <si>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</si>
  <si>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</si>
  <si>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</si>
  <si>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</si>
  <si>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</si>
  <si>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</si>
  <si>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</si>
  <si>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</si>
  <si>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</si>
  <si>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</si>
  <si>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</si>
  <si>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</si>
  <si>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</si>
  <si>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</si>
  <si>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</si>
  <si>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</si>
  <si>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</si>
  <si>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</si>
  <si>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</si>
  <si>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</si>
  <si>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</si>
  <si>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</si>
  <si>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</si>
  <si>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</si>
  <si>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</si>
  <si>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</si>
  <si>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</si>
  <si>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</si>
  <si>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</si>
  <si>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</si>
  <si>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</si>
  <si>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</si>
  <si>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</si>
  <si>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</si>
  <si>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</si>
  <si>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</si>
  <si>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</si>
  <si>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</si>
  <si>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</si>
  <si>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</si>
  <si>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</si>
  <si>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</si>
  <si>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</si>
  <si>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</si>
  <si>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</si>
  <si>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</si>
  <si>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</si>
  <si>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</si>
  <si>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</si>
  <si>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</si>
  <si>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</si>
  <si>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</si>
  <si>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</si>
  <si>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</si>
  <si>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</si>
  <si>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</si>
  <si>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</si>
  <si>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</si>
  <si>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</si>
  <si>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</si>
  <si>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</si>
  <si>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</si>
  <si>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</si>
  <si>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</si>
  <si>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</si>
  <si>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</si>
  <si>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</si>
  <si>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</si>
  <si>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</si>
  <si>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</si>
  <si>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</si>
  <si>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</si>
  <si>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</si>
  <si>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</si>
  <si>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</si>
  <si>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</si>
  <si>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</si>
  <si>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</si>
  <si>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</si>
  <si>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</si>
  <si>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</si>
  <si>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</si>
  <si>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</si>
  <si>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</si>
  <si>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</si>
  <si>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</si>
  <si>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</si>
  <si>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</si>
  <si>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</si>
  <si>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</si>
  <si>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</si>
  <si>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</si>
  <si>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</si>
  <si>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</si>
  <si>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</si>
  <si>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</si>
  <si>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</si>
  <si>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</si>
  <si>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</si>
  <si>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</si>
  <si>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</si>
  <si>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</si>
  <si>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</si>
  <si>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</si>
  <si>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</si>
  <si>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</si>
  <si>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</si>
  <si>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</si>
  <si>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</si>
  <si>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</si>
  <si>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</si>
  <si>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</si>
  <si>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</si>
  <si>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</si>
  <si>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</si>
  <si>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</si>
  <si>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</si>
  <si>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</si>
  <si>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</si>
  <si>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</si>
  <si>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</si>
  <si>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</si>
  <si>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</si>
  <si>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</si>
  <si>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</si>
  <si>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</si>
  <si>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</si>
  <si>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</si>
  <si>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</si>
  <si>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</si>
  <si>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</si>
  <si>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</si>
  <si>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</si>
  <si>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</si>
  <si>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</si>
  <si>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</si>
  <si>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</si>
  <si>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</si>
  <si>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</si>
  <si>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</si>
  <si>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</si>
  <si>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</si>
  <si>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</si>
  <si>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</si>
  <si>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</si>
  <si>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</si>
  <si>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</si>
  <si>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</si>
  <si>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</si>
  <si>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</si>
  <si>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</si>
  <si>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</si>
  <si>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</si>
  <si>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</si>
  <si>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</si>
  <si>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</si>
  <si>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</si>
  <si>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</si>
  <si>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</si>
  <si>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</si>
  <si>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</si>
  <si>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</si>
  <si>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</si>
  <si>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</si>
  <si>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</si>
  <si>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</si>
  <si>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</si>
  <si>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</si>
  <si>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</si>
  <si>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</si>
  <si>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</si>
  <si>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</si>
  <si>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</si>
  <si>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</si>
  <si>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</si>
  <si>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</si>
  <si>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</si>
  <si>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</si>
  <si>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</si>
  <si>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</si>
  <si>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</si>
  <si>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</si>
  <si>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</si>
  <si>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</si>
  <si>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</si>
  <si>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</si>
  <si>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</si>
  <si>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</si>
  <si>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</si>
  <si>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</si>
  <si>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</si>
  <si>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</si>
  <si>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</si>
  <si>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</si>
  <si>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</si>
  <si>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</si>
  <si>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</si>
  <si>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</si>
  <si>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</si>
  <si>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</si>
  <si>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</si>
  <si>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</si>
  <si>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</si>
  <si>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</si>
  <si>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</si>
  <si>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</si>
  <si>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</si>
  <si>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</si>
  <si>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</si>
  <si>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</si>
  <si>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</si>
  <si>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</si>
  <si>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</si>
  <si>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</si>
  <si>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</si>
  <si>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</si>
  <si>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</si>
  <si>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</si>
  <si>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</si>
  <si>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</si>
  <si>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</si>
  <si>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</si>
  <si>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</si>
  <si>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</si>
  <si>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</si>
  <si>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</si>
  <si>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</si>
  <si>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</si>
  <si>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</si>
  <si>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</si>
  <si>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</si>
  <si>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</si>
  <si>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</si>
  <si>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</si>
  <si>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</si>
  <si>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</si>
  <si>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</si>
  <si>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</si>
  <si>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</si>
  <si>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</si>
  <si>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</si>
  <si>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</si>
  <si>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</si>
  <si>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</si>
  <si>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</si>
  <si>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</si>
  <si>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</si>
  <si>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</si>
  <si>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</si>
  <si>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</si>
  <si>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</si>
  <si>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</si>
  <si>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</si>
  <si>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</si>
  <si>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</si>
  <si>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</si>
  <si>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</si>
  <si>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</si>
  <si>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</si>
  <si>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</si>
  <si>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</si>
  <si>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</si>
  <si>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</si>
  <si>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</si>
  <si>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</si>
  <si>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</si>
  <si>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</si>
  <si>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</si>
  <si>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</si>
  <si>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</si>
  <si>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</si>
  <si>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</si>
  <si>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</si>
  <si>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</si>
  <si>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</si>
  <si>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</si>
  <si>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</si>
  <si>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</si>
  <si>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</si>
  <si>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</si>
  <si>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</si>
  <si>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</si>
  <si>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</si>
  <si>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</si>
  <si>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</si>
  <si>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</si>
  <si>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</si>
  <si>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</si>
  <si>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</si>
  <si>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</si>
  <si>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</si>
  <si>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</si>
  <si>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</si>
  <si>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</si>
  <si>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</si>
  <si>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</si>
  <si>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</si>
  <si>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</si>
  <si>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</si>
  <si>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</si>
  <si>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</si>
  <si>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</si>
  <si>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</si>
  <si>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</si>
  <si>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</si>
  <si>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</si>
  <si>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</si>
  <si>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</si>
  <si>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</si>
  <si>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</si>
  <si>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</si>
  <si>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</si>
  <si>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</si>
  <si>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</si>
  <si>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</si>
  <si>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</si>
  <si>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</si>
  <si>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</si>
  <si>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</si>
  <si>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</si>
  <si>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</si>
  <si>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</si>
  <si>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</si>
  <si>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</si>
  <si>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</si>
  <si>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</si>
  <si>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</si>
  <si>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</si>
  <si>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</si>
  <si>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</si>
  <si>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</si>
  <si>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</si>
  <si>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</si>
  <si>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</si>
  <si>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</si>
  <si>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</si>
  <si>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</si>
  <si>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</si>
  <si>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</si>
  <si>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</si>
  <si>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</si>
  <si>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</si>
  <si>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</si>
  <si>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</si>
  <si>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</si>
  <si>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</si>
  <si>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</si>
  <si>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</si>
  <si>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</si>
  <si>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</si>
  <si>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</si>
  <si>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</si>
  <si>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</si>
  <si>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</si>
  <si>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</si>
  <si>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</si>
  <si>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</si>
  <si>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</si>
  <si>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</si>
  <si>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</si>
  <si>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</si>
  <si>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</si>
  <si>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</si>
  <si>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</si>
  <si>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</si>
  <si>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</si>
  <si>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</si>
  <si>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</si>
  <si>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</si>
  <si>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</si>
  <si>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</si>
  <si>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</si>
  <si>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</si>
  <si>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</si>
  <si>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</si>
  <si>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</si>
  <si>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</si>
  <si>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</si>
  <si>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</si>
  <si>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</si>
  <si>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</si>
  <si>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</si>
  <si>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</si>
  <si>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</si>
  <si>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</si>
  <si>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</si>
  <si>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</si>
  <si>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</si>
  <si>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</si>
  <si>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</si>
  <si>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</si>
  <si>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</si>
  <si>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</si>
  <si>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</si>
  <si>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</si>
  <si>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</si>
  <si>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</si>
  <si>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</si>
  <si>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</si>
  <si>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</si>
  <si>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</si>
  <si>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</si>
  <si>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</si>
  <si>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</si>
  <si>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</si>
  <si>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</si>
  <si>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</si>
  <si>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</si>
  <si>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</si>
  <si>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</si>
  <si>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</si>
  <si>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</si>
  <si>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</si>
  <si>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</si>
  <si>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</si>
  <si>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</si>
  <si>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</si>
  <si>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</si>
  <si>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</si>
  <si>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</si>
  <si>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</si>
  <si>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</si>
  <si>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</si>
  <si>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</si>
  <si>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</si>
  <si>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</si>
  <si>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</si>
  <si>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</si>
  <si>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</si>
  <si>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</si>
  <si>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</si>
  <si>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</si>
  <si>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</si>
  <si>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</si>
  <si>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</si>
  <si>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</si>
  <si>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</si>
  <si>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</si>
  <si>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</si>
  <si>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</si>
  <si>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</si>
  <si>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</si>
  <si>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</si>
  <si>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</si>
  <si>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</si>
  <si>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</si>
  <si>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</si>
  <si>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</si>
  <si>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</si>
  <si>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</si>
  <si>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</si>
  <si>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</si>
  <si>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</si>
  <si>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</si>
  <si>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</si>
  <si>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</si>
  <si>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</si>
  <si>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</si>
  <si>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</si>
  <si>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</si>
  <si>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</si>
  <si>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</si>
  <si>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</si>
  <si>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</si>
  <si>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</si>
  <si>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</si>
  <si>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</si>
  <si>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</si>
  <si>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</si>
  <si>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</si>
  <si>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</si>
  <si>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</si>
  <si>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</si>
  <si>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</si>
  <si>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</si>
  <si>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</si>
  <si>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</si>
  <si>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</si>
  <si>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</si>
  <si>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</si>
  <si>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</si>
  <si>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</si>
  <si>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</si>
  <si>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</si>
  <si>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</si>
  <si>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</si>
  <si>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</si>
  <si>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</si>
  <si>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</si>
  <si>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</si>
  <si>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</si>
  <si>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</si>
  <si>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</si>
  <si>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</si>
  <si>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</si>
  <si>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</si>
  <si>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</si>
  <si>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</si>
  <si>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</si>
  <si>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</si>
  <si>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</si>
  <si>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</si>
  <si>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</si>
  <si>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</si>
  <si>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</si>
  <si>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</si>
  <si>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</si>
  <si>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</si>
  <si>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</si>
  <si>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</si>
  <si>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</si>
  <si>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</si>
  <si>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</si>
  <si>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</si>
  <si>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</si>
  <si>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</si>
  <si>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</si>
  <si>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</si>
  <si>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</si>
  <si>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</si>
  <si>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</si>
  <si>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</si>
  <si>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</si>
  <si>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</si>
  <si>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</si>
  <si>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</si>
  <si>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</si>
  <si>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</si>
  <si>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</si>
  <si>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</si>
  <si>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</si>
  <si>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</si>
  <si>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</si>
  <si>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</si>
  <si>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</si>
  <si>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</si>
  <si>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</si>
  <si>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</si>
  <si>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</si>
  <si>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</si>
  <si>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</si>
  <si>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</si>
  <si>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</si>
  <si>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</si>
  <si>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</si>
  <si>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</si>
  <si>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</si>
  <si>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</si>
  <si>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</si>
  <si>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</si>
  <si>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</si>
  <si>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</si>
  <si>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</si>
  <si>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</si>
  <si>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</si>
  <si>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</si>
  <si>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</si>
  <si>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</si>
  <si>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</si>
  <si>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</si>
  <si>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</si>
  <si>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</si>
  <si>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</si>
  <si>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</si>
  <si>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</si>
  <si>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</si>
  <si>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</si>
  <si>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</si>
  <si>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</si>
  <si>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</si>
  <si>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</si>
  <si>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</si>
  <si>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</si>
  <si>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</si>
  <si>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</si>
  <si>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</si>
  <si>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</si>
  <si>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</si>
  <si>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</si>
  <si>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</si>
  <si>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</si>
  <si>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</si>
  <si>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</si>
  <si>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</si>
  <si>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</si>
  <si>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</si>
  <si>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</si>
  <si>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</si>
  <si>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</si>
  <si>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</si>
  <si>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</si>
  <si>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</si>
  <si>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</si>
  <si>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</si>
  <si>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</si>
  <si>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</si>
  <si>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</si>
  <si>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</si>
  <si>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</si>
  <si>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</si>
  <si>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</si>
  <si>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</si>
  <si>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</si>
  <si>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</si>
  <si>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</si>
  <si>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</si>
  <si>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</si>
  <si>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</si>
  <si>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</si>
  <si>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</si>
  <si>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</si>
  <si>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</si>
  <si>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</si>
  <si>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</si>
  <si>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</si>
  <si>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</si>
  <si>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</si>
  <si>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</si>
  <si>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</si>
  <si>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</si>
  <si>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</si>
  <si>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</si>
  <si>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</si>
  <si>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</si>
  <si>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</si>
  <si>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</si>
  <si>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</si>
  <si>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</si>
  <si>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</si>
  <si>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</si>
  <si>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</si>
  <si>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</si>
  <si>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</si>
  <si>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</si>
  <si>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</si>
  <si>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</si>
  <si>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</si>
  <si>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</si>
  <si>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</si>
  <si>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</si>
  <si>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</si>
  <si>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</si>
  <si>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</si>
  <si>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</si>
  <si>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</si>
  <si>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</si>
  <si>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</si>
  <si>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</si>
  <si>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</si>
  <si>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</si>
  <si>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</si>
  <si>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</si>
  <si>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</si>
  <si>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</si>
  <si>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</si>
  <si>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</si>
  <si>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</si>
  <si>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</si>
  <si>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</si>
  <si>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</si>
  <si>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</si>
  <si>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</si>
  <si>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</si>
  <si>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</si>
  <si>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</si>
  <si>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</si>
  <si>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</si>
  <si>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</si>
  <si>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</si>
  <si>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</si>
  <si>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</si>
  <si>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</si>
  <si>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</si>
  <si>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</si>
  <si>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</si>
  <si>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</si>
  <si>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</si>
  <si>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</si>
  <si>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</si>
  <si>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</si>
  <si>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</si>
  <si>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</si>
  <si>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</si>
  <si>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</si>
  <si>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</si>
  <si>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</si>
  <si>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</si>
  <si>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</si>
  <si>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</si>
  <si>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</si>
  <si>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</si>
  <si>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</si>
  <si>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</si>
  <si>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</si>
  <si>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</si>
  <si>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</si>
  <si>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</si>
  <si>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</si>
  <si>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</si>
  <si>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</si>
  <si>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</si>
  <si>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</si>
  <si>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</si>
  <si>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</si>
  <si>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</si>
  <si>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</si>
  <si>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</si>
  <si>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</si>
  <si>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</si>
  <si>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</si>
  <si>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</si>
  <si>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</si>
  <si>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</si>
  <si>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</si>
  <si>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</si>
  <si>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</si>
  <si>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</si>
  <si>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</si>
  <si>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</si>
  <si>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</si>
  <si>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</si>
  <si>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</si>
  <si>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</si>
  <si>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</si>
  <si>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</si>
  <si>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</si>
  <si>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</si>
  <si>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</si>
  <si>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</si>
  <si>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</si>
  <si>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</si>
  <si>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</si>
  <si>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</si>
  <si>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</si>
  <si>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</si>
  <si>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</si>
  <si>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</si>
  <si>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</si>
  <si>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</si>
  <si>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</si>
  <si>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</si>
  <si>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</si>
  <si>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</si>
  <si>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</si>
  <si>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</si>
  <si>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</si>
  <si>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</si>
  <si>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</si>
  <si>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</si>
  <si>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</si>
  <si>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</si>
  <si>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</si>
  <si>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</si>
  <si>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</si>
  <si>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</si>
  <si>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</si>
  <si>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</si>
  <si>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</si>
  <si>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</si>
  <si>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</si>
  <si>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</si>
  <si>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</si>
  <si>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</si>
  <si>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</si>
  <si>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</si>
  <si>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</si>
  <si>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</si>
  <si>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</si>
  <si>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</si>
  <si>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</si>
  <si>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</si>
  <si>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</si>
  <si>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</si>
  <si>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</si>
  <si>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</si>
  <si>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</si>
  <si>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</si>
  <si>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</si>
  <si>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</si>
  <si>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</si>
  <si>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</si>
  <si>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</si>
  <si>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</si>
  <si>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</si>
  <si>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</si>
  <si>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</si>
  <si>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</si>
  <si>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</si>
  <si>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</si>
  <si>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</si>
  <si>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</si>
  <si>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</si>
  <si>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</si>
  <si>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</si>
  <si>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</si>
  <si>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</si>
  <si>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</si>
  <si>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</si>
  <si>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</si>
  <si>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</si>
  <si>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</si>
  <si>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</si>
  <si>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</si>
  <si>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</si>
  <si>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</si>
  <si>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</si>
  <si>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</si>
  <si>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</si>
  <si>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</si>
  <si>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</si>
  <si>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</si>
  <si>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</si>
  <si>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</si>
  <si>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</si>
  <si>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</si>
  <si>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</si>
  <si>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</si>
  <si>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</si>
  <si>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</si>
  <si>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</si>
  <si>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</si>
  <si>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</si>
  <si>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</si>
  <si>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</si>
  <si>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</si>
  <si>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</si>
  <si>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</si>
  <si>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</si>
  <si>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</si>
  <si>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</si>
  <si>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</si>
  <si>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</si>
  <si>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</si>
  <si>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</si>
  <si>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</si>
  <si>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</si>
  <si>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</si>
  <si>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</si>
  <si>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</si>
  <si>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</si>
  <si>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</si>
  <si>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</si>
  <si>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</si>
  <si>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</si>
  <si>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</si>
  <si>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</si>
  <si>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</si>
  <si>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</si>
  <si>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</si>
  <si>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</si>
  <si>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</si>
  <si>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</si>
  <si>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</si>
  <si>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</si>
  <si>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</si>
  <si>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</si>
  <si>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</si>
  <si>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</si>
  <si>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</si>
  <si>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</si>
  <si>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</si>
  <si>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</si>
  <si>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</si>
  <si>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</si>
  <si>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</si>
  <si>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</si>
  <si>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</si>
  <si>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</si>
  <si>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</si>
  <si>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</si>
  <si>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</si>
  <si>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</si>
  <si>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</si>
  <si>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</si>
  <si>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</si>
  <si>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</si>
  <si>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</si>
  <si>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</si>
  <si>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</si>
  <si>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</si>
  <si>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</si>
  <si>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</si>
  <si>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</si>
  <si>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</si>
  <si>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</si>
  <si>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</si>
  <si>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</si>
  <si>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</si>
  <si>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</si>
  <si>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</si>
  <si>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</si>
  <si>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</si>
  <si>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</si>
  <si>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</si>
  <si>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</si>
  <si>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</si>
  <si>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</si>
  <si>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</si>
  <si>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</si>
  <si>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</si>
  <si>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</si>
  <si>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</si>
  <si>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</si>
  <si>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</si>
  <si>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</si>
  <si>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</si>
  <si>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</si>
  <si>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</si>
  <si>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</si>
  <si>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</si>
  <si>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</si>
  <si>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</si>
  <si>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</si>
  <si>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</si>
  <si>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</si>
  <si>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</si>
  <si>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</si>
  <si>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</si>
  <si>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</si>
  <si>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</si>
  <si>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</si>
  <si>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</si>
  <si>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</si>
  <si>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</si>
  <si>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</si>
  <si>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</si>
  <si>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</si>
  <si>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</si>
  <si>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</si>
  <si>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</si>
  <si>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</si>
  <si>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</si>
  <si>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</si>
  <si>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</si>
  <si>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</si>
  <si>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</si>
  <si>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</si>
  <si>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</si>
  <si>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</si>
  <si>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</si>
  <si>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</si>
  <si>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</si>
  <si>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</si>
  <si>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</si>
  <si>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</si>
  <si>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</si>
  <si>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</si>
  <si>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</si>
  <si>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</si>
  <si>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</si>
  <si>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</si>
  <si>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</si>
  <si>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</si>
  <si>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</si>
  <si>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</si>
  <si>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</si>
  <si>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</si>
  <si>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</si>
  <si>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</si>
  <si>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</si>
  <si>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</si>
  <si>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</si>
  <si>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</si>
  <si>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</si>
  <si>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</si>
  <si>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</si>
  <si>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</si>
  <si>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</si>
  <si>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</si>
  <si>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</si>
  <si>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</si>
  <si>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</si>
  <si>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</si>
  <si>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</si>
  <si>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</si>
  <si>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</si>
  <si>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</si>
  <si>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</si>
  <si>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</si>
  <si>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</si>
  <si>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</si>
  <si>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</si>
  <si>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</si>
  <si>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</si>
  <si>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</si>
  <si>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</si>
  <si>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</si>
  <si>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</si>
  <si>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</si>
  <si>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</si>
  <si>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</si>
  <si>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</si>
  <si>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</si>
  <si>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</si>
  <si>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</si>
  <si>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</si>
  <si>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</si>
  <si>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</si>
  <si>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</si>
  <si>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</si>
  <si>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</si>
  <si>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</si>
  <si>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</si>
  <si>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</si>
  <si>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</si>
  <si>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</si>
  <si>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</si>
  <si>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</si>
  <si>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</si>
  <si>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</si>
  <si>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</si>
  <si>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</si>
  <si>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</si>
  <si>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</si>
  <si>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</si>
  <si>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</si>
  <si>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</si>
  <si>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</si>
  <si>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</si>
  <si>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</si>
  <si>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</si>
  <si>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</si>
  <si>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</si>
  <si>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</si>
  <si>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</si>
  <si>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</si>
  <si>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</si>
  <si>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</si>
  <si>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</si>
  <si>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</si>
  <si>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</si>
  <si>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</si>
  <si>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</si>
  <si>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</si>
  <si>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</si>
  <si>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</si>
  <si>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</si>
  <si>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</si>
  <si>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</si>
  <si>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</si>
  <si>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</si>
  <si>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</si>
  <si>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</si>
  <si>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</si>
  <si>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</si>
  <si>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</si>
  <si>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</si>
  <si>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</si>
  <si>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</si>
  <si>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</si>
  <si>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</si>
  <si>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</si>
  <si>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</si>
  <si>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</si>
  <si>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</si>
  <si>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</si>
  <si>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</si>
  <si>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</si>
  <si>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</si>
  <si>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</si>
  <si>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</si>
  <si>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</si>
  <si>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</si>
  <si>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</si>
  <si>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</si>
  <si>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</si>
  <si>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</si>
  <si>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</si>
  <si>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</si>
  <si>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</si>
  <si>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</si>
  <si>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</si>
  <si>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</si>
  <si>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</si>
  <si>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</si>
  <si>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</si>
  <si>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</si>
  <si>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</si>
  <si>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</si>
  <si>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</si>
  <si>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</si>
  <si>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</si>
  <si>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</si>
  <si>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</si>
  <si>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</si>
  <si>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</si>
  <si>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</si>
  <si>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</si>
  <si>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</si>
  <si>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</si>
  <si>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</si>
  <si>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</si>
  <si>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</si>
  <si>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</si>
  <si>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</si>
  <si>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</si>
  <si>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</si>
  <si>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</si>
  <si>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</si>
  <si>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</si>
  <si>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</si>
  <si>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</si>
  <si>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</si>
  <si>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</si>
  <si>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</si>
  <si>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</si>
  <si>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</si>
  <si>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</si>
  <si>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</si>
  <si>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</si>
  <si>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</si>
  <si>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</si>
  <si>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</si>
  <si>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</si>
  <si>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</si>
  <si>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</si>
  <si>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</si>
  <si>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</si>
  <si>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</si>
  <si>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</si>
  <si>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</si>
  <si>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</si>
  <si>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</si>
  <si>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</si>
  <si>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</si>
  <si>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</si>
  <si>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</si>
  <si>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</si>
  <si>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</si>
  <si>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</si>
  <si>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</si>
  <si>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</si>
  <si>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</si>
  <si>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</si>
  <si>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</si>
  <si>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</si>
  <si>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</si>
  <si>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</si>
  <si>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</si>
  <si>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</si>
  <si>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</si>
  <si>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</si>
  <si>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</si>
  <si>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</si>
  <si>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</si>
  <si>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</si>
  <si>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</si>
  <si>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</si>
  <si>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</si>
  <si>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</si>
  <si>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</si>
  <si>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</si>
  <si>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</si>
  <si>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</si>
  <si>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</si>
  <si>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</si>
  <si>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</si>
  <si>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</si>
  <si>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</si>
  <si>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</si>
  <si>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</si>
  <si>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</si>
  <si>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</si>
  <si>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</si>
  <si>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</si>
  <si>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</si>
  <si>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</si>
  <si>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</si>
  <si>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</si>
  <si>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</si>
  <si>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</si>
  <si>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</si>
  <si>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</si>
  <si>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</si>
  <si>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</si>
  <si>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</si>
  <si>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</si>
  <si>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</si>
  <si>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</si>
  <si>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</si>
  <si>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</si>
  <si>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</si>
  <si>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</si>
  <si>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</si>
  <si>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</si>
  <si>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</si>
  <si>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</si>
  <si>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</si>
  <si>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</si>
  <si>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</si>
  <si>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</si>
  <si>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</si>
  <si>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</si>
  <si>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</si>
  <si>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</si>
  <si>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</si>
  <si>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</si>
  <si>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</si>
  <si>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</si>
  <si>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</si>
  <si>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</si>
  <si>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</si>
  <si>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</si>
  <si>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</si>
  <si>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</si>
  <si>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</si>
  <si>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</si>
  <si>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</si>
  <si>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</si>
  <si>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</si>
  <si>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</si>
  <si>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</si>
  <si>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</si>
  <si>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</si>
  <si>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</si>
  <si>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</si>
  <si>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</si>
  <si>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</si>
  <si>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</si>
  <si>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</si>
  <si>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</si>
  <si>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</si>
  <si>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</si>
  <si>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</si>
  <si>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</si>
  <si>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</si>
  <si>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</si>
  <si>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</si>
  <si>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</si>
  <si>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</si>
  <si>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</si>
  <si>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</si>
  <si>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</si>
  <si>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</si>
  <si>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</si>
  <si>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</si>
  <si>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</si>
  <si>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</si>
  <si>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</si>
  <si>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</si>
  <si>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</si>
  <si>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</si>
  <si>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</si>
  <si>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</si>
  <si>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</si>
  <si>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</si>
  <si>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</si>
  <si>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</si>
  <si>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</si>
  <si>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</si>
  <si>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</si>
  <si>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</si>
  <si>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</si>
  <si>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</si>
  <si>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</si>
  <si>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</si>
  <si>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</si>
  <si>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</si>
  <si>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</si>
  <si>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</si>
  <si>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</si>
  <si>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</si>
  <si>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</si>
  <si>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</si>
  <si>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</si>
  <si>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</si>
  <si>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</si>
  <si>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</si>
  <si>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</si>
  <si>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</si>
  <si>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</si>
  <si>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</si>
  <si>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</si>
  <si>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</si>
  <si>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</si>
  <si>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</si>
  <si>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</si>
  <si>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</si>
  <si>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</si>
  <si>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</si>
  <si>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</si>
  <si>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</si>
  <si>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</si>
  <si>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</si>
  <si>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</si>
  <si>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</si>
  <si>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</si>
  <si>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</si>
  <si>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</si>
  <si>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</si>
  <si>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</si>
  <si>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</si>
  <si>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</si>
  <si>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</si>
  <si>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</si>
  <si>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</si>
  <si>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</si>
  <si>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</si>
  <si>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</si>
  <si>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</si>
  <si>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</si>
  <si>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</si>
  <si>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</si>
  <si>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</si>
  <si>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</si>
  <si>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</si>
  <si>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</si>
  <si>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</si>
  <si>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</si>
  <si>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</si>
  <si>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</si>
  <si>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</si>
  <si>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</si>
  <si>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</si>
  <si>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</si>
  <si>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</si>
  <si>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</si>
  <si>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</si>
  <si>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</si>
  <si>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</si>
  <si>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</si>
  <si>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</si>
  <si>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</si>
  <si>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</si>
  <si>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</si>
  <si>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</si>
  <si>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</si>
  <si>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</si>
  <si>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</si>
  <si>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</si>
  <si>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</si>
  <si>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</si>
  <si>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</si>
  <si>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</si>
  <si>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</si>
  <si>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</si>
  <si>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</si>
  <si>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</si>
  <si>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</si>
  <si>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</si>
  <si>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</si>
  <si>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</si>
  <si>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</si>
  <si>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</si>
  <si>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</si>
  <si>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</si>
  <si>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</si>
  <si>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</si>
  <si>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</si>
  <si>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</si>
  <si>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</si>
  <si>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</si>
  <si>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</si>
  <si>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</si>
  <si>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</si>
  <si>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</si>
  <si>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</si>
  <si>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</si>
  <si>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</si>
  <si>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</si>
  <si>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</si>
  <si>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</si>
  <si>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</si>
  <si>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</si>
  <si>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</si>
  <si>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</si>
  <si>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</si>
  <si>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</si>
  <si>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</si>
  <si>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</si>
  <si>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</si>
  <si>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</si>
  <si>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</si>
  <si>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</si>
  <si>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</si>
  <si>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</si>
  <si>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</si>
  <si>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</si>
  <si>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</si>
  <si>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</si>
  <si>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</si>
  <si>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</si>
  <si>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</si>
  <si>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</si>
  <si>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</si>
  <si>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</si>
  <si>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</si>
  <si>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</si>
  <si>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</si>
  <si>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</si>
  <si>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</si>
  <si>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</si>
  <si>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</si>
  <si>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</si>
  <si>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</si>
  <si>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</si>
  <si>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</si>
  <si>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</si>
  <si>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</si>
  <si>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</si>
  <si>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</si>
  <si>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</si>
  <si>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</si>
  <si>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</si>
  <si>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</si>
  <si>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</si>
  <si>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</si>
  <si>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</si>
  <si>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</si>
  <si>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</si>
  <si>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</si>
  <si>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</si>
  <si>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</si>
  <si>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</si>
  <si>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</si>
  <si>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</si>
  <si>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</si>
  <si>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</si>
  <si>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</si>
  <si>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</si>
  <si>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</si>
  <si>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</si>
  <si>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</si>
  <si>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</si>
  <si>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</si>
  <si>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</si>
  <si>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</si>
  <si>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</si>
  <si>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</si>
  <si>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</si>
  <si>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</si>
  <si>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</si>
  <si>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</si>
  <si>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</si>
  <si>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</si>
  <si>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</si>
  <si>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</si>
  <si>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</si>
  <si>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</si>
  <si>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</si>
  <si>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</si>
  <si>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</si>
  <si>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</si>
  <si>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</si>
  <si>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</si>
  <si>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</si>
  <si>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</si>
  <si>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</si>
  <si>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</si>
  <si>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</si>
  <si>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</si>
  <si>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</si>
  <si>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</si>
  <si>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</si>
  <si>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</si>
  <si>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</si>
  <si>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</si>
  <si>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</si>
  <si>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</si>
  <si>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</si>
  <si>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</si>
  <si>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</si>
  <si>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</si>
  <si>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</si>
  <si>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</si>
  <si>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</si>
  <si>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</si>
  <si>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</si>
  <si>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</si>
  <si>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</si>
  <si>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</si>
  <si>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</si>
  <si>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</si>
  <si>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</si>
  <si>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</si>
  <si>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</si>
  <si>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</si>
  <si>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</si>
  <si>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</si>
  <si>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</si>
  <si>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</si>
  <si>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</si>
  <si>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</si>
  <si>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</si>
  <si>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</si>
  <si>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</si>
  <si>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</si>
  <si>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</si>
  <si>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</si>
  <si>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</si>
  <si>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</si>
  <si>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</si>
  <si>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</si>
  <si>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</si>
  <si>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</si>
  <si>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</si>
  <si>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</si>
  <si>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</si>
  <si>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</si>
  <si>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</si>
  <si>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</si>
  <si>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</si>
  <si>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</si>
  <si>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</si>
  <si>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</si>
  <si>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</si>
  <si>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</si>
  <si>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</si>
  <si>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</si>
  <si>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</si>
  <si>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</si>
  <si>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</si>
  <si>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</si>
  <si>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</si>
  <si>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</si>
  <si>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</si>
  <si>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</si>
  <si>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</si>
  <si>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</si>
  <si>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</si>
  <si>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</si>
  <si>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</si>
  <si>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</si>
  <si>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</si>
  <si>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</si>
  <si>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</si>
  <si>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</si>
  <si>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</si>
  <si>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</si>
  <si>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</si>
  <si>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</si>
  <si>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</si>
  <si>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</si>
  <si>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</si>
  <si>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</si>
  <si>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</si>
  <si>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</si>
  <si>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</si>
  <si>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</si>
  <si>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</si>
  <si>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</si>
  <si>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</si>
  <si>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</si>
  <si>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</si>
  <si>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</si>
  <si>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</si>
  <si>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</si>
  <si>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</si>
  <si>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</si>
  <si>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</si>
  <si>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</si>
  <si>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</si>
  <si>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</si>
  <si>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</si>
  <si>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</si>
  <si>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</si>
  <si>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</si>
  <si>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</si>
  <si>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</si>
  <si>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</si>
  <si>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</si>
  <si>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</si>
  <si>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</si>
  <si>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</si>
  <si>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</si>
  <si>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</si>
  <si>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</si>
  <si>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</si>
  <si>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</si>
  <si>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</si>
  <si>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</si>
  <si>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</si>
  <si>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</si>
  <si>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</si>
  <si>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</si>
  <si>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</si>
  <si>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</si>
  <si>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</si>
  <si>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</si>
  <si>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</si>
  <si>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</si>
  <si>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</si>
  <si>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</si>
  <si>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</si>
  <si>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</si>
  <si>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</si>
  <si>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</si>
  <si>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</si>
  <si>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</si>
  <si>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</si>
  <si>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</si>
  <si>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</si>
  <si>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</si>
  <si>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</si>
  <si>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</si>
  <si>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</si>
  <si>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</si>
  <si>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</si>
  <si>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</si>
  <si>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</si>
  <si>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</si>
  <si>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</si>
  <si>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</si>
  <si>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</si>
  <si>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</si>
  <si>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</si>
  <si>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</si>
  <si>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</si>
  <si>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</si>
  <si>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</si>
  <si>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</si>
  <si>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</si>
  <si>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</si>
  <si>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</si>
  <si>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</si>
  <si>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</si>
  <si>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</si>
  <si>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</si>
  <si>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</si>
  <si>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</si>
  <si>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</si>
  <si>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</si>
  <si>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</si>
  <si>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</si>
  <si>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</si>
  <si>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</si>
  <si>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</si>
  <si>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</si>
  <si>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</si>
  <si>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</si>
  <si>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</si>
  <si>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</si>
  <si>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</si>
  <si>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</si>
  <si>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</si>
  <si>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</si>
  <si>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</si>
  <si>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</si>
  <si>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</si>
  <si>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</si>
  <si>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</si>
  <si>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</si>
  <si>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</si>
  <si>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</si>
  <si>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</si>
  <si>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</si>
  <si>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</si>
  <si>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</si>
  <si>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</si>
  <si>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</si>
  <si>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</si>
  <si>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</si>
  <si>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</si>
  <si>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</si>
  <si>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</si>
  <si>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</si>
  <si>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</si>
  <si>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</si>
  <si>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</si>
  <si>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</si>
  <si>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</si>
  <si>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</si>
  <si>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</si>
  <si>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</si>
  <si>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</si>
  <si>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</si>
  <si>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</si>
  <si>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</si>
  <si>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</si>
  <si>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</si>
  <si>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</si>
  <si>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</si>
  <si>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</si>
  <si>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</si>
  <si>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</si>
  <si>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</si>
  <si>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</si>
  <si>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</si>
  <si>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</si>
  <si>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</si>
  <si>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</si>
  <si>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</si>
  <si>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</si>
  <si>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</si>
  <si>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</si>
  <si>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</si>
  <si>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</si>
  <si>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</si>
  <si>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</si>
  <si>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</si>
  <si>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</si>
  <si>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</si>
  <si>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</si>
  <si>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</si>
  <si>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</si>
  <si>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</si>
  <si>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</si>
  <si>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</si>
  <si>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</si>
  <si>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</si>
  <si>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</si>
  <si>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</si>
  <si>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</si>
  <si>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</si>
  <si>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</si>
  <si>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</si>
  <si>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</si>
  <si>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</si>
  <si>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</si>
  <si>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</si>
  <si>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</si>
  <si>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</si>
  <si>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</si>
  <si>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</si>
  <si>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</si>
  <si>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</si>
  <si>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</si>
  <si>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</si>
  <si>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</si>
  <si>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</si>
  <si>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</si>
  <si>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</si>
  <si>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</si>
  <si>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</si>
  <si>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</si>
  <si>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</si>
  <si>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</si>
  <si>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</si>
  <si>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</si>
  <si>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</si>
  <si>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</si>
  <si>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</si>
  <si>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</si>
  <si>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</si>
  <si>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</si>
  <si>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</si>
  <si>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</si>
  <si>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</si>
  <si>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</si>
  <si>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</si>
  <si>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</si>
  <si>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</si>
  <si>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</si>
  <si>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</si>
  <si>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</si>
  <si>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</si>
  <si>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</si>
  <si>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</si>
  <si>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</si>
  <si>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</si>
  <si>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</si>
  <si>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</si>
  <si>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</si>
  <si>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</si>
  <si>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</si>
  <si>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</si>
  <si>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</si>
  <si>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</si>
  <si>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</si>
  <si>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</si>
  <si>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</si>
  <si>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</si>
  <si>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</si>
  <si>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</si>
  <si>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</si>
  <si>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</si>
  <si>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</si>
  <si>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</si>
  <si>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</si>
  <si>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</si>
  <si>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</si>
  <si>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</si>
  <si>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</si>
  <si>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</si>
  <si>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</si>
  <si>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</si>
  <si>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</si>
  <si>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</si>
  <si>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</si>
  <si>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</si>
  <si>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</si>
  <si>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</si>
  <si>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</si>
  <si>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</si>
  <si>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</si>
  <si>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</si>
  <si>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</si>
  <si>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</si>
  <si>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</si>
  <si>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</si>
  <si>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</si>
  <si>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</si>
  <si>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</si>
  <si>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</si>
  <si>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</si>
  <si>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</si>
  <si>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</si>
  <si>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</si>
  <si>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</si>
  <si>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</si>
  <si>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</si>
  <si>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</si>
  <si>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</si>
  <si>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</si>
  <si>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</si>
  <si>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</si>
  <si>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</si>
  <si>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</si>
  <si>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</si>
  <si>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</si>
  <si>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</si>
  <si>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</si>
  <si>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</si>
  <si>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</si>
  <si>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</si>
  <si>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</si>
  <si>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</si>
  <si>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</si>
  <si>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</si>
  <si>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</si>
  <si>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</si>
  <si>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</si>
  <si>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</si>
  <si>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</si>
  <si>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</si>
  <si>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</si>
  <si>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</si>
  <si>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</si>
  <si>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</si>
  <si>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</si>
  <si>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</si>
  <si>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</si>
  <si>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</si>
  <si>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</si>
  <si>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</si>
  <si>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</si>
  <si>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</si>
  <si>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</si>
  <si>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</si>
  <si>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</si>
  <si>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</si>
  <si>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</si>
  <si>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</si>
  <si>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</si>
  <si>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</si>
  <si>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</si>
  <si>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</si>
  <si>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</si>
  <si>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</si>
  <si>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</si>
  <si>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</si>
  <si>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</si>
  <si>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</si>
  <si>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</si>
  <si>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</si>
  <si>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</si>
  <si>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</si>
  <si>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</si>
  <si>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</si>
  <si>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</si>
  <si>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</si>
  <si>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</si>
  <si>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</si>
  <si>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</si>
  <si>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</si>
  <si>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</si>
  <si>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</si>
  <si>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</si>
  <si>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</si>
  <si>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</si>
  <si>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</si>
  <si>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</si>
  <si>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</si>
  <si>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</si>
  <si>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</si>
  <si>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</si>
  <si>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</si>
  <si>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</si>
  <si>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</si>
  <si>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</si>
  <si>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</si>
  <si>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</si>
  <si>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</si>
  <si>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</si>
  <si>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</si>
  <si>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</si>
  <si>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</si>
  <si>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</si>
  <si>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</si>
  <si>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</si>
  <si>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</si>
  <si>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</si>
  <si>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</si>
  <si>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</si>
  <si>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</si>
  <si>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</si>
  <si>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</si>
  <si>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</si>
  <si>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</si>
  <si>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</si>
  <si>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</si>
  <si>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</si>
  <si>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</si>
  <si>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</si>
  <si>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</si>
  <si>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</si>
  <si>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</si>
  <si>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</si>
  <si>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</si>
  <si>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</si>
  <si>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</si>
  <si>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</si>
  <si>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</si>
  <si>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</si>
  <si>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</si>
  <si>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</si>
  <si>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</si>
  <si>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</si>
  <si>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</si>
  <si>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</si>
  <si>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</si>
  <si>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</si>
  <si>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</si>
  <si>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</si>
  <si>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</si>
  <si>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</si>
  <si>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</si>
  <si>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</si>
  <si>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</si>
  <si>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</si>
  <si>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</si>
  <si>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</si>
  <si>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</si>
  <si>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</si>
  <si>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</si>
  <si>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</si>
  <si>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</si>
  <si>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</si>
  <si>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</si>
  <si>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</si>
  <si>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</si>
  <si>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</si>
  <si>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</si>
  <si>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</si>
  <si>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</si>
  <si>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</si>
  <si>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</si>
  <si>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</si>
  <si>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</si>
  <si>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</si>
  <si>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</si>
  <si>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</si>
  <si>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</si>
  <si>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</si>
  <si>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</si>
  <si>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</si>
  <si>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</si>
  <si>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</si>
  <si>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</si>
  <si>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</si>
  <si>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</si>
  <si>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</si>
  <si>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</si>
  <si>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</si>
  <si>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</si>
  <si>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</si>
  <si>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</si>
  <si>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</si>
  <si>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</si>
  <si>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</si>
  <si>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</si>
  <si>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</si>
  <si>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</si>
  <si>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</si>
  <si>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</si>
  <si>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</si>
  <si>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</si>
  <si>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</si>
  <si>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</si>
  <si>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</si>
  <si>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</si>
  <si>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</si>
  <si>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</si>
  <si>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</si>
  <si>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</si>
  <si>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</si>
  <si>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</si>
  <si>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</si>
  <si>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</si>
  <si>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</si>
  <si>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</si>
  <si>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</si>
  <si>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</si>
  <si>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</si>
  <si>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</si>
  <si>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</si>
  <si>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</si>
  <si>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</si>
  <si>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</si>
  <si>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</si>
  <si>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</si>
  <si>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</si>
  <si>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</si>
  <si>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</si>
  <si>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</si>
  <si>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</si>
  <si>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</si>
  <si>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</si>
  <si>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</si>
  <si>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</si>
  <si>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</si>
  <si>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</si>
  <si>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</si>
  <si>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</si>
  <si>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</si>
  <si>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</si>
  <si>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</si>
  <si>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</si>
  <si>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</si>
  <si>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</si>
  <si>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</si>
  <si>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</si>
  <si>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</si>
  <si>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</si>
  <si>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</si>
  <si>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</si>
  <si>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</si>
  <si>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</si>
  <si>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</si>
  <si>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</si>
  <si>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</si>
  <si>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</si>
  <si>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</si>
  <si>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</si>
  <si>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</si>
  <si>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</si>
  <si>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</si>
  <si>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</si>
  <si>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</si>
  <si>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</si>
  <si>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</si>
  <si>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</si>
  <si>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</si>
  <si>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</si>
  <si>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</si>
  <si>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</si>
  <si>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</si>
  <si>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</si>
  <si>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</si>
  <si>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</si>
  <si>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</si>
  <si>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</si>
  <si>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</si>
  <si>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</si>
  <si>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</si>
  <si>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</si>
  <si>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</si>
  <si>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</si>
  <si>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</si>
  <si>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</si>
  <si>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</si>
  <si>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</si>
  <si>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</si>
  <si>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</si>
  <si>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</si>
  <si>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</si>
  <si>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</si>
  <si>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</si>
  <si>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</si>
  <si>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</si>
  <si>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</si>
  <si>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</si>
  <si>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</si>
  <si>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</si>
  <si>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</si>
  <si>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</si>
  <si>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</si>
  <si>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</si>
  <si>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</si>
  <si>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</si>
  <si>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</si>
  <si>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</si>
  <si>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</si>
  <si>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</si>
  <si>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</si>
  <si>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</si>
  <si>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</si>
  <si>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</si>
  <si>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</si>
  <si>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</si>
  <si>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</si>
  <si>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</si>
  <si>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</si>
  <si>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</si>
  <si>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</si>
  <si>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</si>
  <si>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</si>
  <si>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</si>
  <si>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</si>
  <si>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</si>
  <si>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</si>
  <si>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</si>
  <si>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</si>
  <si>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</si>
  <si>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</si>
  <si>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</si>
  <si>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</si>
  <si>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</si>
  <si>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</si>
  <si>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</si>
  <si>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</si>
  <si>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</si>
  <si>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</si>
  <si>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</si>
  <si>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</si>
  <si>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</si>
  <si>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</si>
  <si>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</si>
  <si>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</si>
  <si>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</si>
  <si>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</si>
  <si>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</si>
  <si>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</si>
  <si>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</si>
  <si>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</si>
  <si>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</si>
  <si>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</si>
  <si>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</si>
  <si>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</si>
  <si>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</si>
  <si>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</si>
  <si>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</si>
  <si>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</si>
  <si>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</si>
  <si>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</si>
  <si>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</si>
  <si>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</si>
  <si>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</si>
  <si>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</si>
  <si>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</si>
  <si>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</si>
  <si>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</si>
  <si>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</si>
  <si>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</si>
  <si>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</si>
  <si>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</si>
  <si>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</si>
  <si>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</si>
  <si>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</si>
  <si>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</si>
  <si>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</si>
  <si>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</si>
  <si>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</si>
  <si>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</si>
  <si>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</si>
  <si>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</si>
  <si>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</si>
  <si>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</si>
  <si>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</si>
  <si>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</si>
  <si>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</si>
  <si>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</si>
  <si>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</si>
  <si>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</si>
  <si>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</si>
  <si>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</si>
  <si>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</si>
  <si>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</si>
  <si>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</si>
  <si>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</si>
  <si>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</si>
  <si>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</si>
  <si>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</si>
  <si>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</si>
  <si>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</si>
  <si>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</si>
  <si>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</si>
  <si>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</si>
  <si>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</si>
  <si>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</si>
  <si>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</si>
  <si>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</si>
  <si>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</si>
  <si>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</si>
  <si>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</si>
  <si>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</si>
  <si>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</si>
  <si>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</si>
  <si>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</si>
  <si>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</si>
  <si>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</si>
  <si>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</si>
  <si>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</si>
  <si>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</si>
  <si>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</si>
  <si>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</si>
  <si>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</si>
  <si>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</si>
  <si>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</si>
  <si>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</si>
  <si>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</si>
  <si>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</si>
  <si>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</si>
  <si>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</si>
  <si>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</si>
  <si>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</si>
  <si>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</si>
  <si>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</si>
  <si>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</si>
  <si>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</si>
  <si>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</si>
  <si>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</si>
  <si>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</si>
  <si>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</si>
  <si>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</si>
  <si>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</si>
  <si>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</si>
  <si>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</si>
  <si>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</si>
  <si>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</si>
  <si>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</si>
  <si>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</si>
  <si>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</si>
  <si>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</si>
  <si>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</si>
  <si>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</si>
  <si>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</si>
  <si>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</si>
  <si>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</si>
  <si>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</si>
  <si>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</si>
  <si>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</si>
  <si>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</si>
  <si>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</si>
  <si>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</si>
  <si>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</si>
  <si>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</si>
  <si>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</si>
  <si>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</si>
  <si>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</si>
  <si>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</si>
  <si>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</si>
  <si>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</si>
  <si>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</si>
  <si>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</si>
  <si>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</si>
  <si>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</si>
  <si>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</si>
  <si>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</si>
  <si>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</si>
  <si>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</si>
  <si>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</si>
  <si>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</si>
  <si>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</si>
  <si>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</si>
  <si>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</si>
  <si>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</si>
  <si>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</si>
  <si>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</si>
  <si>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</si>
  <si>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</si>
  <si>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</si>
  <si>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</si>
  <si>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</si>
  <si>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</si>
  <si>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</si>
  <si>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</si>
  <si>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</si>
  <si>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</si>
  <si>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</si>
  <si>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</si>
  <si>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</si>
  <si>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</si>
  <si>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</si>
  <si>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</si>
  <si>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</si>
  <si>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</si>
  <si>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</si>
  <si>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</si>
  <si>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</si>
  <si>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</si>
  <si>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</si>
  <si>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</si>
  <si>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</si>
  <si>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</si>
  <si>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</si>
  <si>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</si>
  <si>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</si>
  <si>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</si>
  <si>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</si>
  <si>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</si>
  <si>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</si>
  <si>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</si>
  <si>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</si>
  <si>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</si>
  <si>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</si>
  <si>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</si>
  <si>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</si>
  <si>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</si>
  <si>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</si>
  <si>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</si>
  <si>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</si>
  <si>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</si>
  <si>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</si>
  <si>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</si>
  <si>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</si>
  <si>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</si>
  <si>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</si>
  <si>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</si>
  <si>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</si>
  <si>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</si>
  <si>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</si>
  <si>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</si>
  <si>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</si>
  <si>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</si>
  <si>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</si>
  <si>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</si>
  <si>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</si>
  <si>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</si>
  <si>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</si>
  <si>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</si>
  <si>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</si>
  <si>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</si>
  <si>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</si>
  <si>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</si>
  <si>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</si>
  <si>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</si>
  <si>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</si>
  <si>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</si>
  <si>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</si>
  <si>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</si>
  <si>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</si>
  <si>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</si>
  <si>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</si>
  <si>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</si>
  <si>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</si>
  <si>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</si>
  <si>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</si>
  <si>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</si>
  <si>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</si>
  <si>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</si>
  <si>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</si>
  <si>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</si>
  <si>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</si>
  <si>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</si>
  <si>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</si>
  <si>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</si>
  <si>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</si>
  <si>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</si>
  <si>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</si>
  <si>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</si>
  <si>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</si>
  <si>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</si>
  <si>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</si>
  <si>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</si>
  <si>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</si>
  <si>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</si>
  <si>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</si>
  <si>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</si>
  <si>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</si>
  <si>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</si>
  <si>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</si>
  <si>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</si>
  <si>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</si>
  <si>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</si>
  <si>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</si>
  <si>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</si>
  <si>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</si>
  <si>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</si>
  <si>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</si>
  <si>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</si>
  <si>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</si>
  <si>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</si>
  <si>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</si>
  <si>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</si>
  <si>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</si>
  <si>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</si>
  <si>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</si>
  <si>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</si>
  <si>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</si>
  <si>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</si>
  <si>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</si>
  <si>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</si>
  <si>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</si>
  <si>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</si>
  <si>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</si>
  <si>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</si>
  <si>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</si>
  <si>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</si>
  <si>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</si>
  <si>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</si>
  <si>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</si>
  <si>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</si>
  <si>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</si>
  <si>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</si>
  <si>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</si>
  <si>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</si>
  <si>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</si>
  <si>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</si>
  <si>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</si>
  <si>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</si>
  <si>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</si>
  <si>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</si>
  <si>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</si>
  <si>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</si>
  <si>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</si>
  <si>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</si>
  <si>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</si>
  <si>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</si>
  <si>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</si>
  <si>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</si>
  <si>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</si>
  <si>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</si>
  <si>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</si>
  <si>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</si>
  <si>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</si>
  <si>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</si>
  <si>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</si>
  <si>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</si>
  <si>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</si>
  <si>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</si>
  <si>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</si>
  <si>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</si>
  <si>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</si>
  <si>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</si>
  <si>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</si>
  <si>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</si>
  <si>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</si>
  <si>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</si>
  <si>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</si>
  <si>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</si>
  <si>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</si>
  <si>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</si>
  <si>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</si>
  <si>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</si>
  <si>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</si>
  <si>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</si>
  <si>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</si>
  <si>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</si>
  <si>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</si>
  <si>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</si>
  <si>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</si>
  <si>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</si>
  <si>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</si>
  <si>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</si>
  <si>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</si>
  <si>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</si>
  <si>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</si>
  <si>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</si>
  <si>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</si>
  <si>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</si>
  <si>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</si>
  <si>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</si>
  <si>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</si>
  <si>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</si>
  <si>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</si>
  <si>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</si>
  <si>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</si>
  <si>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</si>
  <si>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</si>
  <si>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</si>
  <si>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</si>
  <si>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</si>
  <si>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</si>
  <si>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</si>
  <si>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</si>
  <si>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</si>
  <si>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</si>
  <si>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</si>
  <si>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</si>
  <si>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</si>
  <si>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</si>
  <si>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</si>
  <si>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</si>
  <si>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</si>
  <si>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</si>
  <si>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</si>
  <si>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</si>
  <si>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</si>
  <si>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</si>
  <si>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</si>
  <si>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</si>
  <si>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</si>
  <si>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</si>
  <si>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</si>
  <si>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</si>
  <si>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</si>
  <si>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</si>
  <si>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</si>
  <si>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</si>
  <si>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</si>
  <si>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</si>
  <si>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</si>
  <si>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</si>
  <si>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</si>
  <si>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</si>
  <si>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</si>
  <si>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</si>
  <si>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</si>
  <si>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</si>
  <si>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</si>
  <si>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</si>
  <si>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</si>
  <si>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</si>
  <si>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</si>
  <si>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</si>
  <si>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</si>
  <si>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</si>
  <si>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</si>
  <si>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</si>
  <si>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</si>
  <si>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</si>
  <si>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</si>
  <si>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</si>
  <si>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</si>
  <si>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</si>
  <si>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</si>
  <si>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</si>
  <si>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</si>
  <si>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</si>
  <si>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</si>
  <si>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</si>
  <si>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</si>
  <si>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</si>
  <si>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</si>
  <si>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</si>
  <si>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</si>
  <si>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</si>
  <si>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</si>
  <si>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</si>
  <si>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</si>
  <si>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</si>
  <si>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</si>
  <si>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</si>
  <si>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</si>
  <si>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</si>
  <si>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</si>
  <si>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</si>
  <si>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</si>
  <si>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</si>
  <si>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</si>
  <si>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</si>
  <si>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</si>
  <si>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</si>
  <si>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</si>
  <si>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</si>
  <si>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</si>
  <si>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</si>
  <si>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</si>
  <si>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</si>
  <si>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</si>
  <si>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</si>
  <si>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</si>
  <si>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</si>
  <si>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</si>
  <si>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</si>
  <si>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</si>
  <si>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</si>
  <si>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</si>
  <si>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</si>
  <si>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</si>
  <si>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</si>
  <si>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</si>
  <si>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</si>
  <si>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</si>
  <si>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</si>
  <si>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</si>
  <si>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</si>
  <si>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</si>
  <si>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</si>
  <si>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</si>
  <si>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</si>
  <si>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</si>
  <si>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</si>
  <si>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</si>
  <si>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</si>
  <si>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</si>
  <si>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</si>
  <si>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</si>
  <si>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</si>
  <si>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</si>
  <si>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</si>
  <si>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</si>
  <si>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</si>
  <si>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</si>
  <si>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</si>
  <si>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</si>
  <si>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</si>
  <si>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</si>
  <si>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</si>
  <si>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</si>
  <si>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</si>
  <si>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</si>
  <si>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</si>
  <si>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</si>
  <si>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</si>
  <si>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</si>
  <si>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</si>
  <si>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</si>
  <si>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</si>
  <si>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</si>
  <si>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</si>
  <si>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</si>
  <si>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</si>
  <si>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</si>
  <si>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</si>
  <si>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</si>
  <si>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</si>
  <si>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</si>
  <si>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</si>
  <si>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</si>
  <si>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</si>
  <si>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</si>
  <si>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</si>
  <si>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</si>
  <si>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</si>
  <si>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</si>
  <si>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</si>
  <si>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</si>
  <si>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</si>
  <si>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</si>
  <si>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</si>
  <si>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</si>
  <si>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</si>
  <si>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</si>
  <si>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</si>
  <si>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</si>
  <si>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</si>
  <si>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</si>
  <si>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</si>
  <si>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</si>
  <si>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</si>
  <si>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</si>
  <si>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</si>
  <si>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</si>
  <si>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</si>
  <si>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</si>
  <si>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</si>
  <si>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</si>
  <si>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</si>
  <si>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</si>
  <si>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</si>
  <si>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</si>
  <si>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</si>
  <si>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</si>
  <si>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</si>
  <si>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</si>
  <si>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</si>
  <si>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</si>
  <si>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</si>
  <si>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</si>
  <si>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</si>
  <si>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</si>
  <si>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</si>
  <si>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</si>
  <si>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</si>
  <si>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</si>
  <si>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</si>
  <si>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</si>
  <si>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</si>
  <si>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</si>
  <si>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</si>
  <si>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</si>
  <si>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</si>
  <si>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</si>
  <si>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</si>
  <si>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</si>
  <si>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</si>
  <si>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</si>
  <si>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</si>
  <si>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</si>
  <si>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</si>
  <si>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</si>
  <si>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</si>
  <si>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</si>
  <si>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</si>
  <si>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</si>
  <si>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</si>
  <si>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</si>
  <si>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</si>
  <si>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</si>
  <si>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</si>
  <si>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</si>
  <si>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</si>
  <si>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</si>
  <si>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</si>
  <si>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</si>
  <si>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</si>
  <si>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</si>
  <si>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</si>
  <si>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</si>
  <si>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</si>
  <si>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</si>
  <si>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</si>
  <si>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</si>
  <si>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</si>
  <si>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</si>
  <si>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</si>
  <si>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</si>
  <si>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</si>
  <si>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</si>
  <si>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</si>
  <si>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</si>
  <si>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</si>
  <si>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</si>
  <si>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</si>
  <si>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</si>
  <si>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</si>
  <si>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</si>
  <si>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</si>
  <si>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</si>
  <si>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</si>
  <si>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</si>
  <si>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</si>
  <si>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</si>
  <si>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</si>
  <si>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</si>
  <si>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</si>
  <si>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</si>
  <si>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</si>
  <si>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</si>
  <si>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</si>
  <si>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</si>
  <si>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</si>
  <si>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</si>
  <si>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</si>
  <si>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</si>
  <si>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</si>
  <si>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</si>
  <si>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</si>
  <si>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</si>
  <si>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</si>
  <si>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</si>
  <si>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</si>
  <si>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</si>
  <si>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</si>
  <si>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</si>
  <si>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</si>
  <si>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</si>
  <si>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</si>
  <si>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</si>
  <si>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</si>
  <si>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</si>
  <si>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</si>
  <si>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</si>
  <si>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</si>
  <si>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</si>
  <si>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</si>
  <si>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</si>
  <si>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</si>
  <si>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</si>
  <si>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</si>
  <si>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</si>
  <si>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</si>
  <si>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</si>
  <si>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</si>
  <si>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</si>
  <si>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</si>
  <si>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</si>
  <si>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</si>
  <si>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</si>
  <si>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</si>
  <si>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</si>
  <si>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</si>
  <si>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</si>
  <si>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</si>
  <si>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</si>
  <si>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</si>
  <si>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</si>
  <si>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</si>
  <si>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</si>
  <si>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</si>
  <si>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</si>
  <si>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</si>
  <si>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</si>
  <si>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</si>
  <si>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</si>
  <si>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</si>
  <si>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</si>
  <si>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</si>
  <si>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</si>
  <si>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</si>
  <si>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</si>
  <si>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</si>
  <si>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</si>
  <si>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</si>
  <si>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</si>
  <si>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</si>
  <si>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</si>
  <si>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</si>
  <si>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</si>
  <si>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</si>
  <si>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</si>
  <si>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</si>
  <si>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</si>
  <si>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</si>
  <si>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</si>
  <si>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</si>
  <si>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</si>
  <si>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</si>
  <si>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</si>
  <si>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</si>
  <si>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</si>
  <si>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</si>
  <si>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</si>
  <si>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</si>
  <si>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</si>
  <si>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</si>
  <si>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</si>
  <si>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</si>
  <si>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</si>
  <si>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</si>
  <si>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</si>
  <si>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</si>
  <si>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</si>
  <si>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</si>
  <si>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</si>
  <si>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</si>
  <si>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</si>
  <si>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</si>
  <si>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</si>
  <si>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</si>
  <si>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</si>
  <si>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</si>
  <si>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</si>
  <si>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</si>
  <si>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</si>
  <si>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</si>
  <si>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</si>
  <si>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</si>
  <si>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</si>
  <si>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</si>
  <si>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</si>
  <si>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</si>
  <si>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</si>
  <si>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</si>
  <si>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</si>
  <si>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</si>
  <si>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</si>
  <si>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</si>
  <si>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</si>
  <si>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</si>
  <si>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</si>
  <si>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</si>
  <si>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</si>
  <si>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</si>
  <si>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</si>
  <si>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</si>
  <si>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</si>
  <si>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</si>
  <si>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</si>
  <si>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</si>
  <si>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</si>
  <si>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</si>
  <si>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</si>
  <si>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</si>
  <si>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</si>
  <si>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</si>
  <si>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</si>
  <si>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</si>
  <si>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</si>
  <si>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</si>
  <si>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</si>
  <si>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</si>
  <si>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</si>
  <si>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</si>
  <si>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</si>
  <si>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</si>
  <si>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</si>
  <si>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</si>
  <si>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</si>
  <si>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</si>
  <si>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</si>
  <si>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</si>
  <si>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</si>
  <si>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</si>
  <si>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</si>
  <si>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</si>
  <si>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</si>
  <si>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</si>
  <si>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</si>
  <si>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</si>
  <si>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</si>
  <si>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</si>
  <si>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</si>
  <si>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</si>
  <si>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</si>
  <si>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</si>
  <si>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</si>
  <si>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</si>
  <si>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</si>
  <si>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</si>
  <si>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</si>
  <si>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</si>
  <si>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</si>
  <si>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</si>
  <si>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</si>
  <si>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</si>
  <si>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</si>
  <si>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</si>
  <si>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</si>
  <si>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</si>
  <si>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</si>
  <si>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</si>
  <si>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</si>
  <si>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</si>
  <si>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</si>
  <si>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</si>
  <si>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</si>
  <si>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</si>
  <si>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</si>
  <si>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</si>
  <si>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</si>
  <si>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</si>
  <si>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</si>
  <si>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</si>
  <si>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</si>
  <si>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</si>
  <si>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</si>
  <si>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</si>
  <si>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</si>
  <si>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</si>
  <si>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</si>
  <si>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</si>
  <si>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</si>
  <si>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</si>
  <si>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</si>
  <si>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</si>
  <si>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</si>
  <si>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</si>
  <si>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</si>
  <si>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</si>
  <si>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</si>
  <si>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</si>
  <si>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</si>
  <si>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</si>
  <si>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</si>
  <si>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</si>
  <si>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</si>
  <si>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</si>
  <si>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</si>
  <si>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</si>
  <si>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</si>
  <si>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</si>
  <si>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</si>
  <si>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</si>
  <si>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</si>
  <si>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</si>
  <si>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</si>
  <si>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</si>
  <si>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</si>
  <si>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</si>
  <si>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</si>
  <si>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</si>
  <si>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</si>
  <si>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</si>
  <si>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</si>
  <si>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</si>
  <si>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</si>
  <si>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</si>
  <si>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</si>
  <si>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</si>
  <si>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</si>
  <si>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</si>
  <si>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</si>
  <si>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</si>
  <si>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</si>
  <si>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</si>
  <si>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</si>
  <si>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</si>
  <si>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</si>
  <si>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</si>
  <si>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</si>
  <si>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</si>
  <si>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</si>
  <si>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</si>
  <si>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</si>
  <si>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</si>
  <si>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</si>
  <si>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</si>
  <si>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</si>
  <si>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</si>
  <si>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</si>
  <si>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</si>
  <si>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</si>
  <si>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</si>
  <si>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</si>
  <si>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</si>
  <si>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</si>
  <si>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</si>
  <si>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</si>
  <si>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</si>
  <si>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</si>
  <si>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</si>
  <si>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</si>
  <si>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</si>
  <si>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</si>
  <si>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</si>
  <si>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</si>
  <si>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</si>
  <si>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</si>
  <si>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</si>
  <si>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</si>
  <si>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</si>
  <si>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</si>
  <si>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</si>
  <si>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</si>
  <si>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</si>
  <si>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</si>
  <si>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</si>
  <si>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</si>
  <si>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</si>
  <si>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</si>
  <si>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</si>
  <si>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</si>
  <si>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</si>
  <si>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</si>
  <si>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</si>
  <si>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</si>
  <si>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</si>
  <si>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</si>
  <si>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</si>
  <si>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</si>
  <si>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</si>
  <si>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</si>
  <si>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</si>
  <si>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</si>
  <si>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</si>
  <si>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</si>
  <si>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</si>
  <si>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</si>
  <si>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</si>
  <si>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</si>
  <si>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</si>
  <si>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</si>
  <si>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</si>
  <si>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</si>
  <si>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</si>
  <si>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</si>
  <si>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</si>
  <si>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</si>
  <si>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</si>
  <si>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</si>
  <si>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</si>
  <si>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</si>
  <si>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</si>
  <si>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</si>
  <si>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</si>
  <si>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</si>
  <si>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</si>
  <si>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</si>
  <si>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</si>
  <si>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</si>
  <si>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</si>
  <si>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</si>
  <si>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</si>
  <si>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</si>
  <si>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</si>
  <si>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</si>
  <si>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</si>
  <si>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</si>
  <si>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</si>
  <si>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</si>
  <si>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</si>
  <si>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</si>
  <si>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</si>
  <si>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</si>
  <si>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</si>
  <si>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</si>
  <si>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</si>
  <si>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</si>
  <si>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</si>
  <si>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</si>
  <si>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</si>
  <si>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</si>
  <si>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</si>
  <si>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</si>
  <si>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</si>
  <si>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</si>
  <si>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</si>
  <si>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</si>
  <si>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</si>
  <si>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</si>
  <si>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</si>
  <si>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</si>
  <si>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</si>
  <si>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</si>
  <si>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</si>
  <si>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</si>
  <si>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</si>
  <si>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</si>
  <si>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</si>
  <si>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</si>
  <si>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</si>
  <si>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</si>
  <si>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</si>
  <si>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</si>
  <si>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</si>
  <si>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</si>
  <si>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</si>
  <si>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</si>
  <si>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</si>
  <si>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</si>
  <si>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</si>
  <si>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</si>
  <si>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</si>
  <si>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</si>
  <si>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</si>
  <si>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</si>
  <si>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</si>
  <si>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</si>
  <si>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</si>
  <si>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</si>
  <si>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</si>
  <si>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</si>
  <si>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</si>
  <si>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</si>
  <si>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</si>
  <si>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</si>
  <si>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</si>
  <si>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</si>
  <si>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</si>
  <si>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</si>
  <si>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</si>
  <si>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</si>
  <si>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</si>
  <si>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</si>
  <si>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</si>
  <si>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</si>
  <si>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</si>
  <si>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</si>
  <si>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</si>
  <si>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</si>
  <si>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</si>
  <si>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</si>
  <si>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</si>
  <si>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</si>
  <si>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</si>
  <si>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</si>
  <si>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</si>
  <si>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</si>
  <si>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</si>
  <si>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</si>
  <si>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</si>
  <si>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</si>
  <si>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</si>
  <si>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</si>
  <si>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</si>
  <si>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</si>
  <si>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</si>
  <si>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</si>
  <si>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</si>
  <si>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</si>
  <si>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</si>
  <si>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</si>
  <si>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</si>
  <si>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</si>
  <si>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</si>
  <si>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</si>
  <si>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</si>
  <si>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</si>
  <si>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</si>
  <si>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</si>
  <si>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</si>
  <si>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</si>
  <si>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</si>
  <si>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</si>
  <si>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</si>
  <si>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</si>
  <si>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</si>
  <si>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</si>
  <si>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</si>
  <si>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</si>
  <si>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</si>
  <si>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</si>
  <si>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</si>
  <si>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</si>
  <si>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</si>
  <si>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</si>
  <si>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</si>
  <si>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</si>
  <si>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</si>
  <si>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</si>
  <si>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</si>
  <si>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</si>
  <si>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</si>
  <si>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</si>
  <si>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</si>
  <si>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</si>
  <si>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</si>
  <si>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</si>
  <si>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</si>
  <si>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</si>
  <si>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</si>
  <si>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</si>
  <si>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</si>
  <si>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</si>
  <si>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</si>
  <si>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</si>
  <si>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</si>
  <si>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</si>
  <si>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</si>
  <si>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</si>
  <si>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</si>
  <si>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</si>
  <si>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</si>
  <si>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</si>
  <si>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</si>
  <si>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</si>
  <si>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</si>
  <si>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</si>
  <si>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</si>
  <si>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</si>
  <si>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</si>
  <si>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</si>
  <si>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</si>
  <si>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</si>
  <si>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</si>
  <si>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</si>
  <si>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</si>
  <si>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</si>
  <si>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</si>
  <si>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</si>
  <si>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</si>
  <si>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</si>
  <si>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</si>
  <si>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</si>
  <si>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</si>
  <si>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</si>
  <si>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</si>
  <si>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</si>
  <si>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</si>
  <si>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</si>
  <si>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</si>
  <si>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</si>
  <si>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</si>
  <si>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</si>
  <si>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</si>
  <si>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</si>
  <si>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</si>
  <si>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</si>
  <si>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</si>
  <si>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</si>
  <si>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</si>
  <si>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</si>
  <si>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</si>
  <si>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</si>
  <si>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</si>
  <si>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</si>
  <si>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</si>
  <si>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</si>
  <si>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</si>
  <si>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</si>
  <si>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</si>
  <si>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</si>
  <si>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</si>
  <si>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</si>
  <si>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</si>
  <si>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</si>
  <si>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</si>
  <si>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</si>
  <si>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</si>
  <si>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</si>
  <si>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</si>
  <si>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</si>
  <si>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</si>
  <si>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</si>
  <si>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</si>
  <si>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</si>
  <si>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</si>
  <si>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</si>
  <si>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</si>
  <si>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</si>
  <si>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</si>
  <si>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</si>
  <si>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</si>
  <si>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</si>
  <si>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</si>
  <si>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</si>
  <si>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</si>
  <si>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</si>
  <si>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</si>
  <si>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</si>
  <si>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</si>
  <si>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</si>
  <si>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</si>
  <si>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</si>
  <si>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</si>
  <si>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</si>
  <si>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</si>
  <si>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</si>
  <si>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</si>
  <si>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</si>
  <si>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</si>
  <si>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</si>
  <si>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</si>
  <si>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</si>
  <si>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</si>
  <si>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</si>
  <si>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</si>
  <si>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</si>
  <si>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</si>
  <si>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</si>
  <si>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</si>
  <si>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</si>
  <si>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</si>
  <si>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</si>
  <si>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</si>
  <si>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</si>
  <si>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</si>
  <si>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</si>
  <si>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</si>
  <si>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</si>
  <si>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</si>
  <si>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</si>
  <si>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</si>
  <si>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</si>
  <si>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</si>
  <si>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</si>
  <si>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</si>
  <si>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</si>
  <si>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</si>
  <si>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</si>
  <si>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</si>
  <si>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</si>
  <si>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</si>
  <si>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</si>
  <si>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</si>
  <si>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</si>
  <si>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</si>
  <si>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</si>
  <si>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</si>
  <si>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</si>
  <si>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</si>
  <si>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</si>
  <si>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</si>
  <si>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</si>
  <si>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</si>
  <si>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</si>
  <si>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</si>
  <si>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</si>
  <si>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</si>
  <si>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</si>
  <si>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</si>
  <si>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</si>
  <si>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</si>
  <si>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</si>
  <si>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</si>
  <si>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</si>
  <si>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</si>
  <si>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</si>
  <si>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</si>
  <si>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</si>
  <si>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</si>
  <si>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</si>
  <si>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</si>
  <si>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</si>
  <si>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</si>
  <si>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</si>
  <si>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</si>
  <si>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</si>
  <si>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</si>
  <si>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</si>
  <si>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</si>
  <si>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</si>
  <si>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</si>
  <si>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</si>
  <si>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</si>
  <si>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</si>
  <si>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</si>
  <si>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</si>
  <si>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</si>
  <si>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</si>
  <si>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</si>
  <si>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</si>
  <si>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</si>
  <si>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</si>
  <si>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</si>
  <si>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</si>
  <si>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</si>
  <si>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</si>
  <si>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</si>
  <si>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</si>
  <si>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</si>
  <si>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</si>
  <si>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</si>
  <si>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</si>
  <si>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</si>
  <si>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</si>
  <si>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</si>
  <si>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</si>
  <si>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</si>
  <si>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</si>
  <si>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</si>
  <si>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</si>
  <si>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</si>
  <si>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</si>
  <si>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</si>
  <si>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</si>
  <si>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</si>
  <si>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</si>
  <si>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</si>
  <si>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</si>
  <si>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</si>
  <si>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</si>
  <si>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</si>
  <si>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</si>
  <si>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</si>
  <si>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</si>
  <si>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</si>
  <si>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</si>
  <si>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</si>
  <si>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</si>
  <si>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</si>
  <si>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</si>
  <si>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</si>
  <si>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</si>
  <si>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</si>
  <si>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</si>
  <si>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</si>
  <si>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</si>
  <si>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</si>
  <si>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</si>
  <si>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</si>
  <si>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</si>
  <si>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</si>
  <si>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</si>
  <si>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</si>
  <si>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</si>
  <si>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</si>
  <si>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</si>
  <si>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</si>
  <si>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</si>
  <si>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</si>
  <si>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</si>
  <si>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</si>
  <si>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</si>
  <si>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</si>
  <si>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</si>
  <si>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</si>
  <si>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</si>
  <si>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</si>
  <si>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</si>
  <si>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</si>
  <si>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</si>
  <si>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</si>
  <si>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</si>
  <si>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</si>
  <si>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</si>
  <si>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</si>
  <si>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</si>
  <si>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</si>
  <si>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</si>
  <si>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</si>
  <si>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</si>
  <si>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</si>
  <si>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</si>
  <si>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</si>
  <si>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</si>
  <si>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</si>
  <si>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</si>
  <si>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</si>
  <si>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</si>
  <si>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</si>
  <si>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</si>
  <si>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</si>
  <si>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</si>
  <si>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</si>
  <si>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</si>
  <si>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</si>
  <si>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</si>
  <si>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</si>
  <si>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</si>
  <si>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</si>
  <si>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</si>
  <si>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</si>
  <si>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</si>
  <si>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</si>
  <si>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</si>
  <si>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</si>
  <si>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</si>
  <si>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</si>
  <si>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</si>
  <si>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</si>
  <si>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</si>
  <si>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</si>
  <si>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</si>
  <si>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</si>
  <si>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</si>
  <si>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</si>
  <si>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</si>
  <si>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</si>
  <si>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</si>
  <si>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</si>
  <si>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</si>
  <si>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</si>
  <si>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</si>
  <si>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</si>
  <si>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</si>
  <si>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</si>
  <si>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</si>
  <si>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</si>
  <si>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</si>
  <si>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</si>
  <si>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</si>
  <si>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</si>
  <si>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</si>
  <si>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</si>
  <si>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</si>
  <si>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</si>
  <si>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</si>
  <si>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</si>
  <si>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</si>
  <si>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</si>
  <si>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</si>
  <si>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</si>
  <si>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</si>
  <si>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</si>
  <si>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</si>
  <si>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</si>
  <si>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</si>
  <si>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</si>
  <si>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</si>
  <si>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</si>
  <si>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</si>
  <si>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</si>
  <si>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</si>
  <si>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</si>
  <si>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</si>
  <si>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</si>
  <si>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</si>
  <si>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</si>
  <si>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</si>
  <si>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</si>
  <si>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</si>
  <si>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</si>
  <si>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</si>
  <si>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</si>
  <si>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</si>
  <si>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</si>
  <si>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</si>
  <si>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</si>
  <si>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</si>
  <si>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</si>
  <si>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</si>
  <si>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</si>
  <si>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</si>
  <si>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</si>
  <si>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</si>
  <si>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</si>
  <si>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</si>
  <si>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</si>
  <si>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</si>
  <si>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</si>
  <si>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</si>
  <si>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</si>
  <si>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</si>
  <si>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</si>
  <si>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</si>
  <si>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</si>
  <si>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</si>
  <si>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</si>
  <si>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</si>
  <si>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</si>
  <si>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</si>
  <si>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</si>
  <si>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</si>
  <si>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</si>
  <si>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</si>
  <si>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</si>
  <si>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</si>
  <si>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</si>
  <si>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</si>
  <si>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</si>
  <si>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</si>
  <si>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</si>
  <si>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</si>
  <si>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</si>
  <si>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</si>
  <si>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</si>
  <si>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</si>
  <si>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</si>
  <si>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</si>
  <si>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</si>
  <si>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</si>
  <si>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</si>
  <si>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</si>
  <si>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</si>
  <si>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</si>
  <si>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</si>
  <si>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</si>
  <si>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</si>
  <si>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</si>
  <si>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</si>
  <si>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</si>
  <si>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</si>
  <si>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</si>
  <si>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</si>
  <si>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</si>
  <si>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</si>
  <si>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</si>
  <si>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</si>
  <si>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</si>
  <si>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</si>
  <si>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</si>
  <si>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</si>
  <si>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</si>
  <si>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</si>
  <si>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</si>
  <si>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</si>
  <si>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</si>
  <si>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</si>
  <si>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</si>
  <si>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</si>
  <si>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</si>
  <si>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</si>
  <si>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</si>
  <si>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</si>
  <si>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</si>
  <si>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</si>
  <si>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</si>
  <si>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</si>
  <si>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</si>
  <si>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</si>
  <si>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</si>
  <si>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</si>
  <si>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</si>
  <si>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</si>
  <si>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</si>
  <si>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</si>
  <si>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</si>
  <si>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</si>
  <si>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</si>
  <si>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</si>
  <si>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</si>
  <si>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</si>
  <si>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</si>
  <si>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</si>
  <si>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</si>
  <si>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</si>
  <si>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</si>
  <si>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</si>
  <si>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</si>
  <si>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</si>
  <si>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</si>
  <si>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</si>
  <si>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</si>
  <si>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</si>
  <si>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</si>
  <si>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</si>
  <si>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</si>
  <si>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</si>
  <si>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</si>
  <si>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</si>
  <si>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</si>
  <si>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</si>
  <si>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</si>
  <si>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</si>
  <si>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</si>
  <si>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</si>
  <si>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</si>
  <si>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</si>
  <si>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</si>
  <si>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</si>
  <si>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</si>
  <si>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</si>
  <si>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</si>
  <si>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</si>
  <si>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</si>
  <si>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</si>
  <si>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</si>
  <si>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</si>
  <si>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</si>
  <si>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</si>
  <si>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</si>
  <si>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</si>
  <si>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</si>
  <si>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</si>
  <si>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</si>
  <si>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</si>
  <si>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</si>
  <si>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</si>
  <si>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</si>
  <si>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</si>
  <si>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</si>
  <si>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</si>
  <si>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</si>
  <si>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</si>
  <si>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</si>
  <si>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</si>
  <si>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</si>
  <si>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</si>
  <si>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</si>
  <si>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</si>
  <si>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</si>
  <si>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</si>
  <si>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</si>
  <si>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</si>
  <si>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</si>
  <si>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</si>
  <si>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</si>
  <si>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</si>
  <si>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</si>
  <si>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</si>
  <si>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</si>
  <si>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</si>
  <si>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</si>
  <si>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</si>
  <si>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</si>
  <si>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</si>
  <si>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</si>
  <si>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</si>
  <si>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</si>
  <si>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</si>
  <si>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</si>
  <si>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</si>
  <si>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</si>
  <si>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</si>
  <si>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</si>
  <si>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</si>
  <si>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</si>
  <si>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</si>
  <si>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</si>
  <si>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</si>
  <si>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</si>
  <si>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</si>
  <si>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</si>
  <si>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</si>
  <si>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</si>
  <si>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</si>
  <si>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</si>
  <si>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</si>
  <si>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</si>
  <si>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</si>
  <si>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</si>
  <si>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</si>
  <si>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</si>
  <si>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</si>
  <si>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</si>
  <si>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</si>
  <si>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</si>
  <si>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</si>
  <si>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</si>
  <si>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</si>
  <si>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</si>
  <si>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</si>
  <si>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</si>
  <si>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</si>
  <si>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</si>
  <si>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</si>
  <si>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</si>
  <si>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</si>
  <si>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</si>
  <si>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</si>
  <si>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</si>
  <si>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</si>
  <si>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</si>
  <si>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</si>
  <si>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</si>
  <si>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</si>
  <si>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</si>
  <si>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</si>
  <si>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</si>
  <si>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</si>
  <si>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</si>
  <si>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</si>
  <si>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</si>
  <si>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</si>
  <si>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</si>
  <si>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</si>
  <si>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</si>
  <si>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</si>
  <si>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</si>
  <si>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</si>
  <si>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</si>
  <si>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</si>
  <si>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</si>
  <si>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</si>
  <si>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</si>
  <si>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</si>
  <si>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</si>
  <si>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</si>
  <si>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</si>
  <si>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</si>
  <si>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</si>
  <si>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</si>
  <si>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</si>
  <si>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</si>
  <si>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</si>
  <si>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</si>
  <si>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</si>
  <si>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</si>
  <si>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</si>
  <si>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</si>
  <si>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</si>
  <si>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</si>
  <si>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</si>
  <si>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</si>
  <si>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</si>
  <si>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</si>
  <si>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</si>
  <si>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</si>
  <si>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</si>
  <si>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</si>
  <si>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</si>
  <si>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</si>
  <si>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</si>
  <si>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</si>
  <si>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</si>
  <si>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</si>
  <si>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</si>
  <si>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</si>
  <si>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</si>
  <si>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</si>
  <si>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</si>
  <si>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</si>
  <si>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</si>
  <si>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</si>
  <si>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</si>
  <si>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</si>
  <si>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</si>
  <si>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</si>
  <si>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</si>
  <si>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</si>
  <si>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</si>
  <si>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</si>
  <si>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</si>
  <si>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</si>
  <si>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</si>
  <si>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</si>
  <si>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</si>
  <si>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</si>
  <si>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</si>
  <si>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</si>
  <si>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</si>
  <si>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</si>
  <si>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</si>
  <si>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</si>
  <si>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</si>
  <si>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</si>
  <si>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</si>
  <si>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</si>
  <si>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</si>
  <si>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</si>
  <si>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</si>
  <si>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</si>
  <si>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</si>
  <si>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</si>
  <si>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</si>
  <si>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</si>
  <si>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</si>
  <si>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</si>
  <si>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</si>
  <si>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</si>
  <si>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</si>
  <si>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</si>
  <si>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</si>
  <si>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</si>
  <si>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</si>
  <si>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</si>
  <si>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</si>
  <si>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</si>
  <si>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</si>
  <si>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</si>
  <si>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</si>
  <si>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</si>
  <si>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</si>
  <si>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</si>
  <si>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</si>
  <si>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</si>
  <si>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</si>
  <si>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</si>
  <si>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</si>
  <si>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</si>
  <si>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</si>
  <si>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</si>
  <si>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</si>
  <si>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</si>
  <si>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</si>
  <si>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</si>
  <si>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</si>
  <si>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</si>
  <si>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</si>
  <si>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</si>
  <si>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</si>
  <si>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</si>
  <si>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</si>
  <si>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</si>
  <si>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</si>
  <si>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</si>
  <si>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</si>
  <si>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</si>
  <si>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</si>
  <si>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</si>
  <si>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</si>
  <si>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</si>
  <si>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</si>
  <si>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</si>
  <si>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</si>
  <si>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</si>
  <si>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</si>
  <si>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</si>
  <si>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</si>
  <si>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</si>
  <si>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</si>
  <si>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</si>
  <si>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</si>
  <si>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</si>
  <si>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</si>
  <si>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</si>
  <si>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</si>
  <si>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</si>
  <si>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</si>
  <si>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</si>
  <si>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</si>
  <si>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</si>
  <si>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</si>
  <si>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</si>
  <si>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</si>
  <si>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</si>
  <si>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</si>
  <si>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</si>
  <si>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</si>
  <si>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</si>
  <si>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</si>
  <si>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</si>
  <si>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</si>
  <si>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</si>
  <si>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</si>
  <si>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</si>
  <si>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</si>
  <si>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</si>
  <si>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</si>
  <si>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</si>
  <si>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</si>
  <si>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</si>
  <si>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</si>
  <si>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</si>
  <si>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</si>
  <si>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</si>
  <si>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</si>
  <si>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</si>
  <si>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</si>
  <si>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</si>
  <si>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</si>
  <si>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</si>
  <si>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</si>
  <si>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</si>
  <si>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</si>
  <si>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</si>
  <si>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</si>
  <si>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</si>
  <si>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</si>
  <si>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</si>
  <si>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</si>
  <si>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</si>
  <si>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</si>
  <si>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</si>
  <si>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</si>
  <si>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</si>
  <si>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</si>
  <si>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</si>
  <si>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</si>
  <si>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</si>
  <si>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</si>
  <si>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</si>
  <si>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</si>
  <si>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</si>
  <si>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</si>
  <si>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</si>
  <si>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</si>
  <si>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</si>
  <si>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</si>
  <si>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</si>
  <si>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</si>
  <si>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</si>
  <si>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</si>
  <si>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</si>
  <si>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</si>
  <si>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</si>
  <si>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</si>
  <si>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</si>
  <si>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</si>
  <si>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</si>
  <si>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</si>
  <si>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</si>
  <si>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</si>
  <si>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</si>
  <si>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</si>
  <si>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</si>
  <si>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</si>
  <si>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</si>
  <si>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</si>
  <si>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</si>
  <si>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</si>
  <si>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</si>
  <si>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</si>
  <si>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</si>
  <si>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</si>
  <si>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</si>
  <si>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</si>
  <si>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</si>
  <si>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</si>
  <si>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</si>
  <si>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</si>
  <si>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</si>
  <si>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</si>
  <si>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</si>
  <si>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</si>
  <si>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</si>
  <si>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</si>
  <si>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</si>
  <si>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</si>
  <si>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</si>
  <si>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</si>
  <si>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</si>
  <si>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</si>
  <si>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</si>
  <si>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</si>
  <si>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</si>
  <si>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</si>
  <si>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</si>
  <si>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</si>
  <si>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</si>
  <si>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</si>
  <si>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</si>
  <si>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</si>
  <si>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</si>
  <si>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</si>
  <si>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</si>
  <si>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</si>
  <si>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</si>
  <si>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</si>
  <si>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</si>
  <si>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</si>
  <si>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</si>
  <si>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</si>
  <si>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</si>
  <si>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</si>
  <si>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</si>
  <si>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</si>
  <si>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</si>
  <si>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</si>
  <si>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</si>
  <si>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</si>
  <si>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</si>
  <si>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</si>
  <si>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</si>
  <si>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</si>
  <si>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</si>
  <si>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</si>
  <si>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</si>
  <si>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</si>
  <si>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</si>
  <si>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</si>
  <si>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</si>
  <si>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</si>
  <si>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</si>
  <si>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</si>
  <si>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</si>
  <si>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</si>
  <si>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</si>
  <si>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</si>
  <si>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</si>
  <si>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</si>
  <si>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</si>
  <si>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</si>
  <si>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</si>
  <si>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</si>
  <si>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</si>
  <si>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</si>
  <si>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</si>
  <si>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</si>
  <si>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</si>
  <si>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</si>
  <si>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</si>
  <si>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</si>
  <si>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</si>
  <si>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</si>
  <si>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</si>
  <si>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</si>
  <si>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</si>
  <si>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</si>
  <si>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</si>
  <si>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</si>
  <si>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</si>
  <si>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</si>
  <si>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</si>
  <si>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</si>
  <si>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</si>
  <si>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</si>
  <si>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</si>
  <si>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</si>
  <si>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</si>
  <si>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</si>
  <si>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</si>
  <si>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</si>
  <si>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</si>
  <si>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</si>
  <si>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</si>
  <si>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</si>
  <si>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</si>
  <si>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</si>
  <si>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</si>
  <si>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</si>
  <si>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</si>
  <si>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</si>
  <si>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</si>
  <si>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</si>
  <si>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</si>
  <si>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</si>
  <si>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</si>
  <si>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</si>
  <si>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</si>
  <si>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</si>
  <si>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</si>
  <si>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</si>
  <si>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</si>
  <si>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</si>
  <si>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</si>
  <si>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</si>
  <si>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</si>
  <si>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</si>
  <si>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</si>
  <si>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</si>
  <si>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</si>
  <si>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</si>
  <si>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</si>
  <si>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</si>
  <si>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</si>
  <si>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</si>
  <si>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</si>
  <si>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</si>
  <si>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</si>
  <si>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</si>
  <si>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</si>
  <si>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</si>
  <si>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</si>
  <si>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</si>
  <si>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</si>
  <si>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</si>
  <si>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</si>
  <si>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</si>
  <si>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</si>
  <si>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</si>
  <si>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</si>
  <si>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</si>
  <si>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</si>
  <si>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</si>
  <si>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</si>
  <si>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</si>
  <si>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</si>
  <si>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</si>
  <si>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</si>
  <si>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</si>
  <si>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</si>
  <si>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</si>
  <si>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</si>
  <si>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</si>
  <si>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</si>
  <si>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</si>
  <si>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</si>
  <si>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</si>
  <si>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</si>
  <si>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</si>
  <si>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</si>
  <si>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</si>
  <si>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</si>
  <si>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</si>
  <si>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</si>
  <si>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</si>
  <si>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</si>
  <si>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</si>
  <si>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</si>
  <si>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</si>
  <si>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</si>
  <si>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</si>
  <si>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</si>
  <si>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</si>
  <si>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</si>
  <si>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</si>
  <si>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</si>
  <si>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</si>
  <si>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</si>
  <si>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</si>
  <si>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</si>
  <si>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</si>
  <si>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</si>
  <si>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</si>
  <si>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</si>
  <si>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</si>
  <si>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</si>
  <si>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</si>
  <si>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</si>
  <si>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</si>
  <si>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</si>
  <si>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</si>
  <si>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</si>
  <si>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</si>
  <si>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</si>
  <si>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</si>
  <si>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</si>
  <si>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</si>
  <si>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</si>
  <si>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</si>
  <si>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</si>
  <si>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</si>
  <si>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</si>
  <si>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</si>
  <si>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</si>
  <si>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</si>
  <si>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</si>
  <si>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</si>
  <si>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</si>
  <si>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</si>
  <si>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</si>
  <si>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</si>
  <si>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</si>
  <si>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</si>
  <si>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</si>
  <si>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</si>
  <si>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</si>
  <si>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</si>
  <si>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</si>
  <si>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</si>
  <si>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</si>
  <si>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</si>
  <si>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</si>
  <si>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</si>
  <si>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</si>
  <si>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</si>
  <si>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</si>
  <si>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</si>
  <si>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</si>
  <si>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</si>
  <si>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</si>
  <si>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</si>
  <si>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</si>
  <si>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</si>
  <si>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</si>
  <si>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</si>
  <si>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</si>
  <si>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</si>
  <si>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</si>
  <si>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</si>
  <si>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</si>
  <si>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</si>
  <si>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</si>
  <si>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</si>
  <si>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</si>
  <si>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</si>
  <si>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</si>
  <si>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</si>
  <si>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</si>
  <si>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</si>
  <si>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</si>
  <si>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</si>
  <si>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</si>
  <si>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</si>
  <si>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</si>
  <si>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</si>
  <si>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</si>
  <si>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</si>
  <si>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</si>
  <si>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</si>
  <si>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</si>
  <si>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</si>
  <si>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</si>
  <si>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</si>
  <si>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</si>
  <si>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</si>
  <si>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</si>
  <si>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</si>
  <si>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</si>
  <si>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</si>
  <si>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</si>
  <si>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</si>
  <si>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</si>
  <si>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</si>
  <si>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</si>
  <si>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</si>
  <si>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</si>
  <si>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</si>
  <si>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</si>
  <si>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</si>
  <si>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</si>
  <si>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</si>
  <si>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</si>
  <si>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</si>
  <si>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</si>
  <si>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</si>
  <si>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</si>
  <si>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</si>
  <si>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</si>
  <si>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</si>
  <si>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</si>
  <si>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</si>
  <si>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</si>
  <si>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</si>
  <si>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</si>
  <si>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</si>
  <si>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</si>
  <si>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</si>
  <si>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</si>
  <si>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</si>
  <si>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</si>
  <si>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</si>
  <si>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</si>
  <si>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</si>
  <si>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</si>
  <si>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</si>
  <si>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</si>
  <si>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</si>
  <si>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</si>
  <si>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</si>
  <si>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</si>
  <si>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</si>
  <si>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</si>
  <si>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</si>
  <si>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</si>
  <si>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</si>
  <si>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</si>
  <si>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</si>
  <si>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</si>
  <si>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</si>
  <si>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</si>
  <si>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</si>
  <si>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</si>
  <si>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</si>
  <si>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</si>
  <si>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</si>
  <si>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</si>
  <si>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</si>
  <si>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</si>
  <si>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</si>
  <si>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</si>
  <si>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</si>
  <si>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</si>
  <si>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</si>
  <si>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</si>
  <si>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</si>
  <si>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</si>
  <si>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</si>
  <si>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</si>
  <si>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</si>
  <si>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</si>
  <si>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</si>
  <si>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</si>
  <si>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</si>
  <si>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</si>
  <si>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</si>
  <si>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</si>
  <si>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</si>
  <si>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</si>
  <si>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</si>
  <si>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</si>
  <si>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</si>
  <si>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</si>
  <si>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</si>
  <si>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</si>
  <si>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</si>
  <si>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</si>
  <si>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</si>
  <si>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</si>
  <si>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</si>
  <si>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</si>
  <si>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</si>
  <si>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</si>
  <si>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</si>
  <si>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</si>
  <si>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</si>
  <si>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</si>
  <si>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</si>
  <si>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</si>
  <si>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</si>
  <si>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</si>
  <si>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</si>
  <si>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</si>
  <si>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</si>
  <si>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</si>
  <si>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</si>
  <si>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</si>
  <si>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</si>
  <si>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</si>
  <si>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</si>
  <si>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</si>
  <si>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</si>
  <si>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</si>
  <si>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</si>
  <si>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</si>
  <si>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</si>
  <si>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</si>
  <si>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</si>
  <si>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</si>
  <si>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</si>
  <si>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</si>
  <si>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</si>
  <si>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</si>
  <si>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</si>
  <si>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</si>
  <si>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</si>
  <si>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</si>
  <si>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</si>
  <si>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</si>
  <si>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</si>
  <si>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</si>
  <si>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</si>
  <si>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</si>
  <si>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</si>
  <si>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</si>
  <si>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</si>
  <si>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</si>
  <si>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</si>
  <si>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</si>
  <si>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</si>
  <si>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</si>
  <si>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</si>
  <si>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</si>
  <si>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</si>
  <si>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</si>
  <si>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</si>
  <si>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</si>
  <si>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</si>
  <si>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</si>
  <si>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</si>
  <si>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</si>
  <si>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</si>
  <si>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</si>
  <si>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</si>
  <si>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</si>
  <si>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</si>
  <si>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</si>
  <si>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</si>
  <si>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</si>
  <si>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</si>
  <si>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</si>
  <si>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</si>
  <si>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</si>
  <si>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</si>
  <si>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</si>
  <si>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</si>
  <si>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</si>
  <si>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</si>
  <si>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</si>
  <si>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</si>
  <si>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</si>
  <si>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</si>
  <si>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</si>
  <si>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</si>
  <si>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</si>
  <si>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</si>
  <si>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</si>
  <si>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</si>
  <si>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</si>
  <si>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</si>
  <si>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</si>
  <si>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</si>
  <si>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</si>
  <si>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</si>
  <si>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</si>
  <si>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</si>
  <si>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</si>
  <si>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</si>
  <si>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</si>
  <si>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</si>
  <si>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</si>
  <si>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</si>
  <si>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</si>
  <si>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</si>
  <si>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</si>
  <si>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</si>
  <si>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</si>
  <si>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</si>
  <si>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</si>
  <si>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</si>
  <si>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</si>
  <si>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</si>
  <si>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</si>
  <si>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</si>
  <si>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</si>
  <si>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</si>
  <si>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</si>
  <si>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</si>
  <si>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</si>
  <si>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</si>
  <si>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</si>
  <si>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</si>
  <si>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</si>
  <si>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</si>
  <si>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</si>
  <si>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</si>
  <si>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</si>
  <si>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</si>
  <si>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</si>
  <si>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</si>
  <si>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</si>
  <si>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</si>
  <si>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</si>
  <si>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</si>
  <si>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</si>
  <si>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</si>
  <si>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</si>
  <si>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</si>
  <si>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</si>
  <si>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</si>
  <si>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</si>
  <si>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</si>
  <si>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</si>
  <si>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</si>
  <si>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</si>
  <si>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</si>
  <si>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</si>
  <si>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</si>
  <si>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</si>
  <si>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</si>
  <si>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</si>
  <si>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</si>
  <si>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</si>
  <si>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</si>
  <si>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</si>
  <si>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</si>
  <si>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</si>
  <si>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</si>
  <si>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</si>
  <si>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</si>
  <si>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</si>
  <si>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</si>
  <si>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</si>
  <si>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</si>
  <si>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</si>
  <si>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</si>
  <si>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</si>
  <si>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</si>
  <si>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</si>
  <si>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</si>
  <si>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</si>
  <si>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</si>
  <si>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</si>
  <si>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</si>
  <si>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</si>
  <si>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</si>
  <si>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</si>
  <si>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</si>
  <si>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</si>
  <si>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</si>
  <si>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</si>
  <si>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</si>
  <si>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</si>
  <si>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</si>
  <si>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</si>
  <si>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</si>
  <si>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</si>
  <si>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</si>
  <si>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</si>
  <si>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</si>
  <si>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</si>
  <si>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</si>
  <si>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</si>
  <si>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</si>
  <si>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</si>
  <si>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</si>
  <si>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</si>
  <si>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</si>
  <si>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</si>
  <si>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</si>
  <si>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</si>
  <si>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</si>
  <si>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</si>
  <si>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</si>
  <si>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</si>
  <si>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</si>
  <si>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</si>
  <si>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</si>
  <si>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</si>
  <si>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</si>
  <si>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</si>
  <si>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</si>
  <si>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</si>
  <si>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</si>
  <si>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</si>
  <si>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</si>
  <si>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</si>
  <si>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</si>
  <si>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</si>
  <si>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</si>
  <si>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</si>
  <si>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</si>
  <si>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</si>
  <si>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</si>
  <si>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</si>
  <si>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</si>
  <si>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</si>
  <si>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</si>
  <si>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</si>
  <si>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</si>
  <si>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</si>
  <si>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</si>
  <si>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</si>
  <si>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</si>
  <si>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</si>
  <si>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</si>
  <si>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</si>
  <si>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</si>
  <si>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</si>
  <si>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</si>
  <si>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</si>
  <si>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</si>
  <si>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</si>
  <si>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</si>
  <si>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</si>
  <si>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</si>
  <si>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</si>
  <si>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</si>
  <si>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</si>
  <si>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</si>
  <si>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</si>
  <si>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</si>
  <si>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</si>
  <si>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</si>
  <si>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</si>
  <si>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</si>
  <si>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</si>
  <si>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</si>
  <si>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</si>
  <si>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</si>
  <si>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</si>
  <si>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</si>
  <si>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</si>
  <si>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</si>
  <si>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</si>
  <si>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</si>
  <si>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</si>
  <si>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</si>
  <si>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</si>
  <si>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</si>
  <si>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</si>
  <si>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</si>
  <si>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</si>
  <si>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</si>
  <si>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</si>
  <si>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</si>
  <si>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</si>
  <si>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</si>
  <si>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</si>
  <si>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</si>
  <si>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</si>
  <si>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</si>
  <si>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</si>
  <si>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</si>
  <si>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</si>
  <si>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</si>
  <si>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</si>
  <si>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</si>
  <si>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</si>
  <si>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</si>
  <si>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</si>
  <si>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</si>
  <si>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</si>
  <si>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</si>
  <si>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</si>
  <si>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</si>
  <si>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</si>
  <si>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</si>
  <si>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</si>
  <si>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</si>
  <si>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</si>
  <si>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</si>
  <si>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</si>
  <si>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</si>
  <si>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</si>
  <si>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</si>
  <si>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</si>
  <si>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</si>
  <si>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</si>
  <si>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</si>
  <si>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</si>
  <si>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</si>
  <si>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</si>
  <si>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</si>
  <si>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</si>
  <si>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</si>
  <si>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</si>
  <si>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</si>
  <si>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</si>
  <si>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</si>
  <si>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</si>
  <si>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</si>
  <si>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</si>
  <si>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</si>
  <si>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</si>
  <si>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</si>
  <si>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</si>
  <si>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</si>
  <si>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</si>
  <si>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</si>
  <si>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</si>
  <si>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</si>
  <si>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</si>
  <si>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</si>
  <si>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</si>
  <si>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</si>
  <si>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</si>
  <si>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</si>
  <si>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</si>
  <si>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</si>
  <si>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</si>
  <si>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</si>
  <si>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</si>
  <si>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</si>
  <si>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</si>
  <si>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</si>
  <si>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</si>
  <si>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</si>
  <si>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</si>
  <si>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</si>
  <si>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</si>
  <si>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</si>
  <si>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</si>
  <si>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</si>
  <si>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</si>
  <si>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</si>
  <si>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</si>
  <si>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</si>
  <si>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</si>
  <si>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</si>
  <si>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</si>
  <si>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</si>
  <si>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</si>
  <si>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</si>
  <si>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</si>
  <si>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</si>
  <si>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</si>
  <si>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</si>
  <si>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</si>
  <si>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</si>
  <si>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</si>
  <si>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</si>
  <si>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</si>
  <si>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</si>
  <si>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</si>
  <si>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</si>
  <si>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</si>
  <si>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</si>
  <si>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</si>
  <si>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</si>
  <si>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</si>
  <si>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</si>
  <si>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</si>
  <si>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</si>
  <si>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</si>
  <si>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</si>
  <si>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</si>
  <si>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</si>
  <si>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</si>
  <si>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</si>
  <si>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</si>
  <si>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</si>
  <si>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</si>
  <si>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</si>
  <si>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</si>
  <si>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</si>
  <si>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</si>
  <si>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</si>
  <si>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</si>
  <si>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</si>
  <si>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</si>
  <si>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</si>
  <si>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</si>
  <si>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</si>
  <si>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</si>
  <si>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</si>
  <si>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</si>
  <si>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</si>
  <si>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</si>
  <si>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</si>
  <si>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</si>
  <si>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</si>
  <si>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</si>
  <si>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</si>
  <si>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</si>
  <si>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</si>
  <si>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</si>
  <si>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</si>
  <si>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</si>
  <si>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</si>
  <si>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</si>
  <si>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</si>
  <si>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</si>
  <si>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</si>
  <si>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</si>
  <si>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</si>
  <si>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</si>
  <si>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</si>
  <si>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</si>
  <si>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</si>
  <si>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</si>
  <si>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</si>
  <si>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</si>
  <si>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</si>
  <si>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</si>
  <si>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</si>
  <si>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</si>
  <si>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</si>
  <si>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</si>
  <si>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</si>
  <si>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</si>
  <si>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</si>
  <si>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</si>
  <si>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</si>
  <si>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</si>
  <si>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</si>
  <si>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</si>
  <si>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</si>
  <si>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</si>
  <si>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</si>
  <si>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</si>
  <si>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</si>
  <si>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</si>
  <si>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</si>
  <si>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</si>
  <si>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</si>
  <si>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</si>
  <si>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</si>
  <si>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</si>
  <si>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</si>
  <si>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</si>
  <si>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</si>
  <si>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</si>
  <si>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</si>
  <si>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</si>
  <si>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</si>
  <si>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</si>
  <si>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</si>
  <si>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</si>
  <si>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</si>
  <si>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</si>
  <si>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</si>
  <si>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</si>
  <si>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</si>
  <si>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</si>
  <si>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</si>
  <si>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</si>
  <si>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</si>
  <si>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</si>
  <si>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</si>
  <si>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</si>
  <si>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</si>
  <si>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</si>
  <si>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</si>
  <si>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</si>
  <si>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</si>
  <si>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</si>
  <si>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</si>
  <si>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</si>
  <si>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</si>
  <si>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</si>
  <si>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</si>
  <si>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</si>
  <si>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</si>
  <si>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</si>
  <si>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</si>
  <si>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</si>
  <si>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</si>
  <si>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</si>
  <si>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</si>
  <si>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</si>
  <si>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</si>
  <si>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</si>
  <si>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</si>
  <si>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</si>
  <si>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</si>
  <si>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</si>
  <si>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</si>
  <si>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</si>
  <si>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</si>
  <si>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</si>
  <si>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</si>
  <si>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</si>
  <si>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</si>
  <si>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</si>
  <si>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</si>
  <si>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</si>
  <si>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</si>
  <si>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</si>
  <si>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</si>
  <si>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</si>
  <si>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</si>
  <si>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</si>
  <si>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</si>
  <si>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</si>
  <si>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</si>
  <si>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</si>
  <si>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</si>
  <si>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</si>
  <si>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</si>
  <si>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</si>
  <si>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</si>
  <si>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</si>
  <si>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</si>
  <si>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</si>
  <si>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</si>
  <si>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</si>
  <si>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</si>
  <si>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</si>
  <si>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</si>
  <si>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</si>
  <si>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</si>
  <si>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</si>
  <si>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</si>
  <si>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</si>
  <si>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</si>
  <si>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</si>
  <si>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</si>
  <si>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</si>
  <si>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</si>
  <si>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</si>
  <si>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</si>
  <si>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</si>
  <si>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</si>
  <si>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</si>
  <si>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</si>
  <si>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</si>
  <si>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</si>
  <si>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</si>
  <si>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</si>
  <si>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</si>
  <si>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</si>
  <si>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</si>
  <si>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</si>
  <si>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</si>
  <si>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</si>
  <si>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</si>
  <si>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</si>
  <si>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</si>
  <si>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</si>
  <si>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</si>
  <si>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</si>
  <si>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</si>
  <si>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</si>
  <si>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</si>
  <si>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</si>
  <si>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</si>
  <si>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</si>
  <si>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</si>
  <si>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</si>
  <si>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</si>
  <si>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</si>
  <si>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</si>
  <si>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</si>
  <si>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</si>
  <si>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</si>
  <si>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</si>
  <si>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</si>
  <si>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</si>
  <si>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</si>
  <si>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</si>
  <si>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</si>
  <si>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</si>
  <si>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</si>
  <si>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</si>
  <si>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</si>
  <si>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</si>
  <si>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</si>
  <si>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</si>
  <si>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</si>
  <si>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</si>
  <si>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</si>
  <si>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</si>
  <si>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</si>
  <si>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</si>
  <si>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</si>
  <si>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</si>
  <si>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</si>
  <si>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</si>
  <si>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</si>
  <si>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</si>
  <si>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</si>
  <si>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</si>
  <si>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</si>
  <si>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</si>
  <si>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</si>
  <si>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</si>
  <si>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</si>
  <si>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</si>
  <si>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</si>
  <si>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</si>
  <si>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</si>
  <si>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</si>
  <si>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</si>
  <si>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</si>
  <si>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</si>
  <si>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</si>
  <si>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</si>
  <si>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</si>
  <si>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</si>
  <si>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</si>
  <si>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</si>
  <si>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</si>
  <si>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</si>
  <si>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</si>
  <si>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</si>
  <si>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</si>
  <si>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</si>
  <si>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</si>
  <si>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</si>
  <si>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</si>
  <si>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</si>
  <si>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</si>
  <si>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</si>
  <si>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</si>
  <si>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</si>
  <si>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</si>
  <si>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</si>
  <si>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</si>
  <si>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</si>
  <si>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</si>
  <si>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</si>
  <si>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</si>
  <si>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</si>
  <si>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</si>
  <si>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</si>
  <si>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</si>
  <si>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</si>
  <si>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</si>
  <si>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</si>
  <si>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</si>
  <si>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</si>
  <si>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</si>
  <si>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</si>
  <si>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</si>
  <si>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</si>
  <si>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</si>
  <si>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</si>
  <si>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</si>
  <si>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</si>
  <si>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</si>
  <si>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</si>
  <si>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</si>
  <si>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</si>
  <si>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</si>
  <si>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</si>
  <si>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</si>
  <si>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</si>
  <si>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</si>
  <si>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</si>
  <si>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</si>
  <si>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</si>
  <si>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</si>
  <si>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</si>
  <si>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</si>
  <si>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</si>
  <si>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</si>
  <si>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</si>
  <si>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</si>
  <si>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</si>
  <si>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</si>
  <si>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</si>
  <si>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</si>
  <si>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</si>
  <si>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</si>
  <si>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</si>
  <si>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</si>
  <si>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</si>
  <si>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</si>
  <si>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</si>
  <si>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</si>
  <si>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</si>
  <si>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</si>
  <si>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</si>
  <si>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</si>
  <si>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</si>
  <si>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</si>
  <si>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</si>
  <si>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</si>
  <si>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</si>
  <si>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</si>
  <si>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</si>
  <si>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</si>
  <si>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</si>
  <si>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</si>
  <si>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</si>
  <si>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</si>
  <si>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</si>
  <si>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</si>
  <si>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</si>
  <si>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</si>
  <si>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</si>
  <si>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</si>
  <si>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</si>
  <si>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</si>
  <si>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</si>
  <si>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</si>
  <si>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</si>
  <si>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</si>
  <si>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</si>
  <si>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</si>
  <si>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</si>
  <si>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</si>
  <si>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</si>
  <si>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</si>
  <si>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</si>
  <si>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</si>
  <si>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</si>
  <si>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</si>
  <si>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</si>
  <si>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</si>
  <si>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</si>
  <si>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</si>
  <si>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</si>
  <si>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</si>
  <si>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</si>
  <si>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</si>
  <si>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</si>
  <si>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</si>
  <si>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</si>
  <si>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</si>
  <si>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</si>
  <si>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</si>
  <si>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</si>
  <si>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</si>
  <si>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</si>
  <si>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</si>
  <si>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</si>
  <si>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</si>
  <si>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</si>
  <si>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</si>
  <si>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</si>
  <si>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</si>
  <si>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</si>
  <si>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</si>
  <si>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</si>
  <si>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</si>
  <si>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</si>
  <si>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</si>
  <si>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</si>
  <si>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</si>
  <si>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</si>
  <si>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</si>
  <si>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</si>
  <si>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</si>
  <si>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</si>
  <si>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</si>
  <si>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</si>
  <si>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</si>
  <si>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</si>
  <si>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</si>
  <si>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</si>
  <si>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</si>
  <si>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</si>
  <si>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PCM-20251117-00001768
</t>
  </si>
  <si>
    <t>site located inside Public Security Training Center Access allowed from 9 to 5PM ,Team will visit mornin</t>
  </si>
  <si>
    <t xml:space="preserve"> PCM-20250215-00000830 </t>
  </si>
  <si>
    <t>LTE site still down and  site located in aramco area access issue need special permission</t>
  </si>
  <si>
    <t>NO PCM</t>
  </si>
  <si>
    <t>Sceco cut off at whole area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</si>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</sst>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20"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4" totalsRowShown="0" headerRowDxfId="157" dataDxfId="156" headerRowBorderDxfId="154" tableBorderDxfId="155" totalsRowBorderDxfId="153">
  <autoFilter ref="A1:CJ20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7" totalsRowShown="0" headerRowDxfId="48" dataDxfId="47" headerRowBorderDxfId="45" tableBorderDxfId="46" totalsRowBorderDxfId="44">
  <autoFilter ref="A1:L5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5" totalsRowShown="0" headerRowDxfId="15" dataDxfId="14" headerRowBorderDxfId="12" tableBorderDxfId="13">
  <autoFilter ref="A1:L8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315.90319664352137</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45978.851622569447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45978.851622569447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45978.851622569447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45978.851622569447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45978.851622569447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45978.851622569447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45978.851622569447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45978.851622569447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45978.851622569447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45978.851622569447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45978.851622569447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45978.851622569447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45978.851622569447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45978.851622569447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45978.851622569447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45978.851622569447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45978.851622569447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45978.851622569447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45978.851622569447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45978.851622569447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45978.851622569447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45978.851622569447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45978.851622569447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45978.851622569447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45978.851622569447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45978.851622569447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45978.851622569447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45978.851622569447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45978.851622569447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45978.851622569447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45978.851622569447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45978.851622569447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45978.851622569447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45978.851622569447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45978.851622569447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45978.851622569447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45978.851622569447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45978.851622569447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45978.851622569447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45978.851622569447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45978.851622569447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45978.851622569447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45978.851622569447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45978.851622569447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45978.851622569447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45978.851622569447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45978.851622569447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45978.851622569447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45978.851622569447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45978.851622569447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45978.851622569447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45978.851622569447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45978.851622569447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45978.851622569447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45978.851622569447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45978.851622569447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45978.851622569447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45978.851622569447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45978.851622569447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45978.851622569447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45978.851622569447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45978.851622569447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45978.851622569447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45978.851622569447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45978.851622569447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45978.851622569447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45978.851622569447</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45978.851622569447</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45978.851622569447</v>
      </c>
      <c r="H71" s="127"/>
      <c r="I71" s="129" t="str">
        <f>IFERROR(VLOOKUP(D71,DB!A:F,6,0),"")</f>
        <v/>
      </c>
      <c r="J71" s="129" t="str">
        <f>IFERROR(VLOOKUP(D71,DB!A:G,7,0),"")</f>
        <v/>
      </c>
      <c r="K71" s="132"/>
      <c r="L71" s="133" t="str">
        <f>IFERROR(VLOOKUP(D71,DB!A:I,9,0),"")</f>
        <v/>
      </c>
    </row>
  </sheetData>
  <customSheetViews>
    <customSheetView guid="{F6042A99-DD27-4453-835D-0834D95730CC}" filter="1" showAutoFilter="1">
      <pageMargins left="0" right="0" top="0" bottom="0" header="0" footer="0"/>
      <autoFilter ref="B1:M1" xr:uid="{A587485B-4F65-48AD-A355-84C50DFB9391}"/>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4"/>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153.85178495370201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0.11341655092837755</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38" t="s">
        <v>39107</v>
      </c>
      <c r="B5" s="61" t="str">
        <f>IFERROR(VLOOKUP(D5,DB!A:K,11,0),"")</f>
        <v>R2</v>
      </c>
      <c r="C5" s="18">
        <v>3</v>
      </c>
      <c r="D5" s="18" t="s">
        <v>25749</v>
      </c>
      <c r="E5" s="102" t="s">
        <v>39100</v>
      </c>
      <c r="F5" s="74">
        <v>45978.767187500001</v>
      </c>
      <c r="G5" s="75">
        <f ca="1">IFERROR(NOW()-F5,"-")</f>
        <v>8.4435069446044508E-2</v>
      </c>
      <c r="H5" s="103">
        <v>45978.76021990741</v>
      </c>
      <c r="I5" s="18" t="str">
        <f>IFERROR(VLOOKUP(D5,DB!A:F,6,0),"")</f>
        <v>Generator-SG</v>
      </c>
      <c r="J5" s="18" t="str">
        <f>IFERROR(VLOOKUP(D5,DB!A:G,7,0),"")</f>
        <v>Weak</v>
      </c>
      <c r="K5" s="85"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45978.851622569447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45978.851622569447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45978.851622569447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45978.851622569447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45978.851622569447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45978.851622569447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45978.851622569447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45978.851622569447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45978.851622569447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45978.851622569447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45978.851622569447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45978.851622569447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45978.851622569447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45978.851622569447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45978.851622569447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45978.851622569447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45978.851622569447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45978.851622569447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45978.851622569447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45978.851622569447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45978.851622569447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45978.851622569447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45978.851622569447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45978.851622569447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45978.851622569447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45978.851622569447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45978.851622569447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45978.851622569447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45978.851622569447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45978.851622569447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45978.851622569447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45978.851622569447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45978.851622569447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45978.851622569447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45978.851622569447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45978.851622569447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45978.851622569447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45978.851622569447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45978.851622569447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45978.851622569447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45978.851622569447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45978.851622569447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45978.851622569447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45978.851622569447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45978.851622569447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45978.851622569447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45978.851622569447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45978.851622569447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45978.851622569447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45978.851622569447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45978.851622569447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45978.851622569447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45978.851622569447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45978.851622569447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45978.851622569447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45978.851622569447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45978.851622569447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45978.851622569447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45978.851622569447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45978.851622569447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45978.851622569447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45978.851622569447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45978.851622569447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45978.851622569447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45978.851622569447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45978.851622569447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45978.851622569447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45978.851622569447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45978.851622569447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45978.851622569447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45978.851622569447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45978.851622569447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45978.851622569447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45978.851622569447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45978.851622569447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45978.851622569447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45978.851622569447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45978.851622569447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45978.851622569447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45978.851622569447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45978.851622569447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45978.851622569447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45978.851622569447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45978.851622569447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45978.851622569447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45978.851622569447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45978.851622569447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45978.851622569447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45978.851622569447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45978.851622569447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45978.851622569447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45978.851622569447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45978.851622569447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45978.851622569447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45978.851622569447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45978.851622569447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45978.851622569447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45978.851622569447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45978.851622569447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45978.851622569447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45978.851622569447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45978.851622569447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45978.851622569447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45978.851622569447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45978.851622569447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45978.851622569447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45978.851622569447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45978.851622569447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45978.851622569447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45978.851622569447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45978.851622569447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45978.851622569447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45978.851622569447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45978.851622569447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45978.851622569447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45978.851622569447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45978.851622569447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45978.851622569447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45978.851622569447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45978.851622569447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45978.851622569447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45978.851622569447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45978.851622569447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45978.851622569447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45978.851622569447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45978.851622569447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45978.851622569447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45978.851622569447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45978.851622569447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45978.851622569447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45978.851622569447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45978.851622569447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45978.851622569447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45978.851622569447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45978.851622569447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45978.851622569447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45978.851622569447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45978.851622569447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45978.851622569447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45978.851622569447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45978.851622569447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45978.851622569447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45978.851622569447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45978.851622569447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45978.851622569447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45978.851622569447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45978.851622569447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45978.851622569447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45978.851622569447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45978.851622569447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45978.851622569447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45978.851622569447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45978.851622569447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45978.851622569447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45978.851622569447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45978.851622569447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45978.851622569447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45978.851622569447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45978.851622569447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45978.851622569447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45978.851622569447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45978.851622569447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45978.851622569447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45978.851622569447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45978.851622569447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45978.851622569447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45978.851622569447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45978.851622569447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45978.851622569447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45978.851622569447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45978.851622569447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45978.851622569447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45978.851622569447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45978.851622569447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45978.851622569447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45978.851622569447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45978.851622569447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45978.851622569447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45978.851622569447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45978.851622569447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45978.851622569447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45978.851622569447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45978.851622569447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45978.851622569447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45978.851622569447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45978.851622569447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45978.851622569447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45978.851622569447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45978.851622569447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45978.851622569447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45978.851622569447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45978.851622569447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45978.851622569447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45978.851622569447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45978.851622569447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45978.851622569447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45978.851622569447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45978.851622569447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45978.851622569447</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sheetData>
  <dataValidations count="2">
    <dataValidation allowBlank="1" showInputMessage="1" showErrorMessage="1" sqref="E1" xr:uid="{4D935161-CDD3-4592-B877-3FB59C99E142}"/>
    <dataValidation type="list" allowBlank="1" showInputMessage="1" showErrorMessage="1" sqref="E3:E20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10" ca="1" si="0">IFERROR(NOW()-F2,"-")</f>
        <v>45978.851622916663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45978.851622916663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45978.851622916663</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45978.851622916663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45978.851622916663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45978.851622916663</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45978.851622916663</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45978.851622916663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45978.851622916663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45978.851622916663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45978.851622916663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45978.851622916663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45978.851622916663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45978.851622916663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45978.851622916663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45978.851622916663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45978.851622916663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45978.851622916663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45978.851622916663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45978.851622916663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45978.851622916663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45978.851622916663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45978.851622916663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45978.851622916663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45978.851622916663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45978.851622916663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45978.851622916663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45978.851622916663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45978.851622916663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45978.851622916663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45978.851622916663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45978.851622916663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45978.851622916663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45978.851622916663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45978.851622916663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45978.851622916663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45978.851622916663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45978.851622916663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45978.851622916663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45978.851622916663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45978.851622916663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45978.851622916663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45978.851622916663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45978.851622916663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45978.851622916663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45978.851622916663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45978.851622916663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45978.851622916663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45978.851622916663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45978.851622916663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45978.851622916663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45978.851622916663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45978.851622916663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45978.851622916663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45978.851622916663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45978.851622916663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45978.851622916663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45978.851622916663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45978.851622916663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45978.851622916663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45978.851622916663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45978.851622916663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45978.851622916663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45978.851622916663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45978.851622916663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45978.851622916663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45978.851622916663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45978.851622916663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45978.851622916663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45978.851622916663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45978.851622916663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45978.851622916663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45978.851622916663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45978.851622916663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45978.851622916663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45978.851622916663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45978.851622916663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45978.851622916663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45978.851622916663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45978.851622916663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45978.851622916663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45978.851622916663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45978.851622916663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45978.851622916663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45978.851622916663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45978.851622916663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45978.851622916663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45978.851622916663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45978.851622916663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45978.851622916663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45978.851622916663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45978.851622916663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45978.851622916663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45978.851622916663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45978.851622916663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45978.851622916663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45978.851622916663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45978.851622916663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45978.851622916663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45978.851622916663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45978.851622916663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45978.851622916663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45978.851622916663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45978.851622916663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45978.851622916663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45978.851622916663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45978.851622916663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45978.851622916663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45978.851622916663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45978.851622916663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45978.851622916663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45978.851622916663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45978.851622916663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45978.851622916663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45978.851622916663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45978.851622916663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45978.851622916663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45978.851622916663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45978.851622916663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45978.851622916663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45978.851622916663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45978.851622916663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45978.851622916663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45978.851622916663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45978.851622916663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45978.851622916663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45978.851622916663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45978.851622916663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45978.851622916663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45978.851622916663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45978.851622916663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45978.851622916663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45978.851622916663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45978.851622916663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45978.851622916663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45978.851622916663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45978.851622916663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45978.851622916663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45978.851622916663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45978.851622916663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45978.851622916663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45978.851622916663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45978.851622916663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45978.851622916663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45978.851622916663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45978.851622916663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45978.851622916663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45978.851622916663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45978.851622916663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45978.851622916663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45978.851622916663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45978.851622916663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45978.851622916663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45978.851622916663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45978.851622916663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45978.851622916663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45978.851622916663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45978.851622916663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45978.851622916663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45978.851622916663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45978.851622916663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45978.851622916663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45978.851622916663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45978.851622916663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45978.851622916663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45978.851622916663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45978.851622916663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45978.851622916663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45978.851622916663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45978.851622916663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45978.851622916663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45978.851622916663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45978.851622916663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45978.851622916663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45978.851622916663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45978.851622916663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45978.851622916663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45978.851622916663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45978.851622916663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45978.851622916663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45978.851622916663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45978.851622916663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45978.851622916663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45978.851622916663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45978.851622916663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45978.851622916663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45978.851622916663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45978.851622916663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45978.851622916663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45978.851622916663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45978.851622916663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45978.851622916663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45978.851622916663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45978.851622916663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45978.851622916663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45978.851622916663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45978.851622916663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45978.851622916663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45978.851622916663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45978.851622916663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45978.851622916663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45978.851622916663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45978.851622916663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45978.851622916663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45978.851622916663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45978.851622916663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45978.851622916663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45978.851622916663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45978.851622916663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45978.851622916663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45978.851622916663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45978.851622916663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45978.851622916663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45978.851622916663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45978.851622916663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45978.851622916663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45978.851622916663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45978.851622916663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45978.851622916663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45978.851622916663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45978.851622916663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45978.851622916663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45978.851622916663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45978.851622916663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45978.851622916663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45978.851622916663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45978.851622916663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45978.851622916663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45978.851622916663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45978.851622916663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45978.851622916663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45978.851622916663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45978.851622916663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45978.851622916663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45978.851622916663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45978.851622916663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45978.851622916663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45978.851622916663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45978.851622916663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45978.851622916663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45978.851622916663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45978.851622916663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45978.851622916663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45978.851622916663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45978.851622916663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45978.851622916663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45978.851622916663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45978.851622916663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45978.851622916663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45978.851622916663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45978.851622916663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45978.851622916663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45978.851622916663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45978.851622916663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45978.851622916663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45978.851622916663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45978.851622916663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45978.851622916663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45978.851622916663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45978.851622916663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45978.851622916663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45978.851622916663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45978.851622916663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45978.851622916663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45978.851622916663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45978.851622916663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45978.851622916663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45978.851622916663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45978.851622916663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45978.851622916663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45978.851622916663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45978.851622916663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45978.851622916663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45978.851622916663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45978.851622916663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45978.851622916663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45978.851622916663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45978.851622916663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45978.851622916663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45978.851622916663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45978.851622916663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45978.851622916663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45978.851622916663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45978.851622916663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45978.851622916663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45978.851622916663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45978.851622916663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45978.851622916663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45978.851622916663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45978.851622916663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45978.851622916663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45978.851622916663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45978.851622916663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45978.851622916663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45978.851622916663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45978.851622916663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45978.851622916663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45978.851622916663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45978.851622916663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45978.851622916663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45978.851622916663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45978.851622916663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45978.851622916663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45978.851622916663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45978.851622916663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45978.851622916663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45978.851622916663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45978.851622916663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45978.851622916663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45978.851622916663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45978.851622916663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45978.851622916663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45978.851622916663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45978.851622916663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45978.851622916663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45978.851622916663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45978.851622916663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45978.851622916663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45978.851622916663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45978.851622916663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45978.851622916663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45978.851622916663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45978.851622916663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45978.851622916663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45978.851622916663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45978.851622916663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45978.851622916663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45978.851622916663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45978.851622916663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45978.851622916663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45978.851622916663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45978.851622916663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45978.851622916663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45978.851622916663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45978.851622916663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45978.851622916663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45978.851622916663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45978.851622916663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45978.851622916663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45978.851622916663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45978.851622916663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45978.851622916663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45978.851622916663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45978.851622916663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45978.851622916663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45978.851622916663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45978.851622916663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45978.851622916663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45978.851622916663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45978.851622916663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45978.851622916663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45978.851622916663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45978.851622916663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45978.851622916663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45978.851622916663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45978.851622916663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45978.851622916663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45978.851622916663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45978.851622916663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45978.851622916663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45978.851622916663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45978.851622916663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45978.851622916663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45978.851622916663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45978.851622916663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45978.851622916663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45978.851622916663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45978.851622916663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45978.851622916663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45978.851622916663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45978.851622916663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45978.851622916663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45978.851622916663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45978.851622916663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45978.851622916663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45978.851622916663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45978.851622916663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45978.851622916663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45978.851622916663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45978.851622916663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45978.851622916663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45978.851622916663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45978.851622916663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45978.851622916663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45978.851622916663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45978.851622916663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45978.851622916663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45978.851622916663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45978.851622916663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45978.851622916663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45978.851622916663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45978.851622916663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45978.851622916663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45978.851622916663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45978.851622916663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45978.851622916663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45978.851622916663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45978.851622916663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45978.851622916663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45978.851622916663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45978.851622916663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45978.851622916663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45978.851622916663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45978.851622916663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45978.851622916663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45978.851622916663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45978.851622916663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45978.851622916663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45978.851622916663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45978.851622916663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45978.851622916663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45978.851622916663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45978.851622916663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45978.851622916663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45978.851622916663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45978.851622916663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45978.851622916663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45978.851622916663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45978.851622916663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45978.851622916663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45978.851622916663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45978.851622916663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45978.851622916663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45978.851622916663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45978.851622916663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45978.851622916663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45978.851622916663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45978.851622916663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45978.851622916663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45978.851622916663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45978.851622916663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45978.851622916663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45978.851622916663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45978.851622916663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45978.851622916663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45978.851622916663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45978.851622916663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45978.851622916663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45978.851622916663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45978.851622916663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45978.851622916663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45978.851622916663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45978.851622916663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45978.851622916663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45978.851622916663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45978.851622916663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45978.851622916663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45978.851622916663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45978.851622916663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45978.851622916663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45978.851622916663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45978.851622916663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45978.851622916663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45978.851622916663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45978.851622916663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45978.851622916663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45978.851622916663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45978.851622916663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45978.851622916663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45978.851622916663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45978.851622916663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45978.851622916663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45978.851622916663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45978.851622916663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45978.851622916663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45978.851622916663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45978.851622916663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45978.851622916663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45978.851622916663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45978.851622916663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45978.851622916663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45978.851622916663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45978.851622916663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45978.851622916663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45978.851622916663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45978.851622916663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45978.851622916663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45978.851622916663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45978.851622916663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45978.851622916663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45978.851622916663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45978.851622916663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45978.851622916663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45978.851622916663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45978.851622916663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45978.851622916663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45978.851622916663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45978.851622916663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45978.851622916663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45978.851622916663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45978.851622916663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45978.851622916663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45978.851622916663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45978.851622916663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45978.851622916663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45978.851622916663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45978.851622916663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45978.851622916663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45978.851622916663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45978.851622916663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45978.851622916663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45978.851622916663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45978.851622916663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45978.851622916663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45978.851622916663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45978.851622916663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45978.851622916663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45978.851622916663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45978.851622916663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45978.851622916663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45978.851622916663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45978.851622916663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45978.851622916663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45978.851622916663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45978.851622916663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45978.851622916663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45978.851622916663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45978.851622916663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45978.851622916663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45978.851622916663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45978.851622916663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45978.851622916663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45978.851622916663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45978.851622916663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45978.851622916663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45978.851622916663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45978.851622916663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45978.851622916663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45978.851622916663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45978.851622916663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45978.851622916663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45978.851622916663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45978.851622916663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45978.851622916663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45978.851622916663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45978.851622916663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45978.851622916663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45978.851622916663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45978.851622916663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45978.851622916663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45978.851622916663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45978.851622916663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45978.851622916663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45978.851622916663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45978.851622916663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45978.851622916663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45978.851622916663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45978.851622916663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45978.851622916663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45978.851622916663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45978.851622916663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45978.851622916663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45978.851622916663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45978.851622916663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45978.851622916663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45978.851622916663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45978.851622916663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45978.851622916663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45978.851622916663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45978.851622916663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45978.851622916663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45978.851622916663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45978.851622916663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45978.851622916663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45978.851622916663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45978.851622916663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45978.851622916663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45978.851622916663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45978.851622916663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45978.851622916663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45978.851622916663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45978.851622916663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45978.851622916663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45978.851622916663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45978.851622916663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45978.851622916663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45978.851622916663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45978.851622916663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45978.851622916663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45978.851622916663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45978.851622916663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45978.851622916663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45978.851622916663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45978.851622916663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45978.851622916663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45978.851622916663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45978.851622916663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45978.851622916663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45978.851622916663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45978.851622916663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45978.851622916663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45978.851622916663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45978.851622916663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45978.851622916663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45978.851622916663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45978.851622916663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45978.851622916663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45978.851622916663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45978.851622916663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45978.851622916663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45978.851622916663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45978.851622916663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45978.851622916663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45978.851622916663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45978.851622916663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45978.851622916663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45978.851622916663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45978.851622916663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45978.851622916663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45978.851622916663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45978.851622916663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45978.851622916663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45978.851622916663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45978.851622916663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45978.851622916663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45978.851622916663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45978.851622916663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45978.851622916663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45978.851622916663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45978.851622916663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45978.851622916663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45978.851622916663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45978.851622916663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45978.851622916663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45978.851622916663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45978.851622916663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45978.851622916663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45978.851622916663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45978.851622916663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45978.851622916663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45978.851622916663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45978.851622916663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45978.851622916663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45978.851622916663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45978.851622916663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45978.851622916663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45978.851622916663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45978.851622916663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45978.851622916663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45978.851622916663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45978.851622916663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45978.851622916663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45978.851622916663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45978.851622916663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45978.851622916663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45978.851622916663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45978.851622916663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45978.851622916663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45978.851622916663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45978.851622916663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45978.851622916663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45978.851622916663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45978.851622916663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45978.851622916663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45978.851622916663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45978.851622916663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45978.851622916663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45978.851622916663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45978.851622916663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45978.851622916663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45978.851622916663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45978.851622916663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45978.851622916663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45978.851622916663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45978.851622916663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45978.851622916663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45978.851622916663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45978.851622916663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45978.851622916663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45978.851622916663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45978.851622916663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45978.851622916663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45978.851622916663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45978.851622916663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45978.851622916663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45978.851622916663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45978.851622916663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45978.851622916663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45978.851622916663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45978.851622916663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45978.851622916663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45978.851622916663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45978.851622916663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45978.851622916663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45978.851622916663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45978.851622916663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45978.851622916663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45978.851622916663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45978.851622916663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45978.851622916663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45978.851622916663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45978.851622916663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45978.851622916663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45978.851622916663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45978.851622916663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45978.851622916663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45978.851622916663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45978.851622916663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45978.851622916663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45978.851622916663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45978.851622916663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45978.851622916663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45978.851622916663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45978.851622916663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45978.851622916663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45978.851622916663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45978.851622916663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45978.851622916663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45978.851622916663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45978.851622916663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45978.851622916663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45978.851622916663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45978.851622916663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45978.851622916663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45978.851622916663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45978.851622916663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45978.851622916663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45978.851622916663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45978.851622916663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45978.851622916663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45978.851622916663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45978.851622916663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45978.851622916663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45978.851622916663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45978.851622916663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45978.851622916663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45978.851622916663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45978.851622916663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45978.851622916663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45978.851622916663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45978.851622916663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45978.851622916663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45978.851622916663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45978.851622916663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45978.851622916663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45978.851622916663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45978.851622916663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45978.851622916663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45978.851622916663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45978.851622916663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45978.851622916663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45978.851622916663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45978.851622916663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45978.851622916663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45978.851622916663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45978.851622916663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45978.851622916663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45978.851622916663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45978.851622916663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45978.851622916663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45978.851622916663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45978.851622916663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45978.851622916663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45978.851622916663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45978.851622916663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45978.851622916663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45978.851622916663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45978.851622916663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45978.851622916663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45978.851622916663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45978.851622916663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45978.851622916663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45978.851622916663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45978.851622916663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45978.851622916663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45978.851622916663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45978.851622916663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45978.851622916663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45978.851622916663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45978.851622916663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45978.851622916663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45978.851622916663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45978.851622916663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45978.851622916663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45978.851622916663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45978.851622916663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45978.851622916663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45978.851622916663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45978.851622916663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45978.851622916663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45978.851622916663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45978.851622916663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45978.851622916663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45978.851622916663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45978.851622916663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45978.851622916663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45978.851622916663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45978.851622916663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45978.851622916663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45978.851622916663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45978.851622916663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45978.851622916663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45978.851622916663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45978.851622916663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45978.851622916663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45978.851622916663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45978.851622916663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45978.851622916663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45978.851622916663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45978.851622916663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45978.851622916663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45978.851622916663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45978.851622916663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45978.851622916663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45978.851622916663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45978.851622916663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45978.851622916663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45978.851622916663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45978.851622916663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45978.851622916663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45978.851622916663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45978.851622916663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45978.851622916663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45978.851622916663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45978.851622916663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45978.851622916663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45978.851622916663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45978.851622916663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45978.851622916663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45978.851622916663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45978.851622916663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45978.851622916663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45978.851622916663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45978.851622916663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45978.851622916663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45978.851622916663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45978.851622916663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45978.851622916663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45978.851622916663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45978.851622916663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45978.851622916663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45978.851622916663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45978.851622916663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45978.851622916663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45978.851622916663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45978.851622916663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45978.851622916663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45978.851622916663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45978.851622916663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45978.851622916663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45978.851622916663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45978.851622916663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45978.851622916663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45978.851622916663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45978.851622916663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45978.851622916663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45978.851622916663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45978.851622916663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45978.851622916663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45978.851622916663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45978.851622916663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45978.851622916663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45978.851622916663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45978.851622916663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45978.851622916663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45978.851622916663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45978.851622916663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45978.851622916663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45978.851622916663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45978.851622916663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45978.851622916663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45978.851622916663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45978.851622916663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45978.851622916663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45978.851622916663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45978.851622916663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45978.851622916663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45978.851622916663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45978.851622916663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45978.851622916663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45978.851622916663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45978.851622916663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45978.851622916663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45978.851622916663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45978.851622916663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45978.851622916663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45978.851622916663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45978.851622916663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45978.851622916663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45978.851622916663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45978.851622916663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45978.851622916663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45978.851622916663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45978.851622916663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45978.851622916663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45978.851622916663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45978.851622916663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45978.851622916663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45978.851622916663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45978.851622916663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45978.851622916663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45978.851622916663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45978.851622916663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45978.851622916663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45978.851622916663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45978.851622916663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45978.851622916663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45978.851622916663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45978.851622916663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45978.851622916663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45978.851622916663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45978.851622916663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45978.851622916663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45978.851622916663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45978.851622916663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45978.851622916663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45978.851622916663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45978.851622916663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45978.851622916663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45978.851622916663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45978.851622916663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45978.851622916663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45978.851622916663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45978.851622916663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45978.851622916663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45978.851622916663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45978.851622916663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45978.851622916663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45978.851622916663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45978.851622916663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45978.851622916663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45978.851622916663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45978.851622916663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45978.851622916663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45978.851622916663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45978.851622916663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45978.851622916663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45978.851622916663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45978.851622916663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45978.851622916663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45978.851622916663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45978.851622916663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45978.851622916663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45978.851622916663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45978.851622916663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45978.851622916663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45978.851622916663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45978.851622916663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45978.851622916663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45978.851622916663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45978.851622916663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45978.851622916663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45978.851622916663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45978.851622916663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45978.851622916663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45978.851622916663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45978.851622916663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45978.851622916663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45978.851622916663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45978.851622916663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45978.851622916663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45978.851622916663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45978.851622916663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45978.851622916663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45978.851622916663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45978.851622916663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45978.851622916663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45978.851622916663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45978.851622916663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45978.851622916663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45978.851622916663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45978.851622916663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45978.851622916663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45978.851622916663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45978.851622916663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45978.851622916663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45978.851622916663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45978.851622916663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45978.851622916663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45978.851622916663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45978.851622916663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45978.851622916663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45978.851622916663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45978.851622916663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45978.851622916663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45978.851622916663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45978.851622916663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45978.851622916663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45978.851622916663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45978.851622916663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45978.851622916663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45978.851622916663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45978.851622916663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45978.851622916663</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7"/>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275.37090497685131</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2</v>
      </c>
      <c r="D3" s="91" t="s">
        <v>36227</v>
      </c>
      <c r="E3" s="94" t="s">
        <v>39021</v>
      </c>
      <c r="F3" s="95"/>
      <c r="G3" s="96">
        <f ca="1">IFERROR(NOW()-F3,"")</f>
        <v>45978.851622569447</v>
      </c>
      <c r="H3" s="95">
        <v>45978.733784722222</v>
      </c>
      <c r="I3" s="113" t="str">
        <f>IFERROR(VLOOKUP(D3,DB!A:F,6,0),"")</f>
        <v>SCECO</v>
      </c>
      <c r="J3" s="113" t="str">
        <f>IFERROR(VLOOKUP(D3,DB!A:G,7,0),"")</f>
        <v>Dead</v>
      </c>
      <c r="K3" s="97" t="s">
        <v>39112</v>
      </c>
      <c r="L3" s="91" t="str">
        <f>IFERROR(VLOOKUP(D3,DB!A:I,9,0),"")</f>
        <v>Latis</v>
      </c>
    </row>
    <row r="4" spans="1:16" ht="15" customHeight="1">
      <c r="A4" s="113"/>
      <c r="B4" s="113"/>
      <c r="C4" s="93"/>
      <c r="D4" s="91"/>
      <c r="E4" s="94"/>
      <c r="F4" s="95"/>
      <c r="G4" s="96">
        <f ca="1">IFERROR(NOW()-F4,"")</f>
        <v>45978.851622569447</v>
      </c>
      <c r="H4" s="95"/>
      <c r="I4" s="113"/>
      <c r="J4" s="113" t="str">
        <f>IFERROR(VLOOKUP(D4,DB!A:G,7,0),"")</f>
        <v/>
      </c>
      <c r="K4" s="97"/>
      <c r="L4" s="91" t="str">
        <f>IFERROR(VLOOKUP(D4,DB!A:I,9,0),"")</f>
        <v/>
      </c>
    </row>
    <row r="5" spans="1:16" ht="15" customHeight="1">
      <c r="A5" s="113"/>
      <c r="B5" s="113" t="str">
        <f>IFERROR(VLOOKUP(D5,DB!A:K,11,0),"")</f>
        <v/>
      </c>
      <c r="C5" s="93"/>
      <c r="D5" s="91"/>
      <c r="E5" s="94"/>
      <c r="F5" s="95"/>
      <c r="G5" s="96">
        <f ca="1">IFERROR(NOW()-F5,"")</f>
        <v>45978.851622569447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45978.851622569447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45978.851622569447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45978.851622569447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45978.851622569447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45978.851622569447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45978.851622569447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45978.851622569447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45978.851622569447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45978.851622569447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45978.851622569447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45978.851622569447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45978.851622569447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45978.851622569447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45978.851622569447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45978.851622569447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45978.851622569447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45978.851622569447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45978.851622569447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45978.851622569447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45978.851622569447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45978.851622569447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45978.851622569447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45978.851622569447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45978.851622569447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45978.851622569447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45978.851622569447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45978.851622569447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45978.851622569447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45978.851622569447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45978.851622569447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45978.851622569447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45978.851622569447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45978.851622569447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45978.851622569447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45978.851622569447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45978.851622569447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45978.851622569447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45978.851622569447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45978.851622569447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45978.851622569447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45978.851622569447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45978.851622569447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45978.851622569447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45978.851622569447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45978.851622569447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45978.851622569447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45978.851622569447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45978.851622569447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45978.851622569447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45978.851622569447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45978.851622569447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45978.851622569447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45978.851622569447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45978.851622569447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45978.851622569447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45978.851622569447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45978.851622569447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45978.851622569447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45978.851622569447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45978.851622569447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45978.851622569447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45978.851622569447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45978.851622569447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45978.851622569447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45978.851622569447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45978.851622569447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45978.851622569447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45978.851622569447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45978.851622569447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45978.851622569447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45978.851622569447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45978.851622569447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45978.851622569447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45978.851622569447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45978.851622569447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45978.851622569447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45978.851622569447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45978.851622569447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45978.851622569447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45978.851622569447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45978.851622569447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45978.851622569447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45978.851622569447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45978.851622569447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45978.851622569447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45978.851622569447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45978.851622569447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45978.851622569447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45978.851622569447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45978.851622569447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45978.851622569447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45978.851622569447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45978.851622569447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45978.851622569447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45978.851622569447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45978.851622569447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45978.851622569447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45978.851622569447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45978.851622569447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45978.851622569447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45978.851622569447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45978.851622569447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45978.851622569447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45978.851622569447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45978.851622569447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45978.851622569447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45978.851622569447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45978.851622569447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45978.851622569447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45978.851622569447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45978.851622569447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45978.851622569447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45978.851622569447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45978.851622569447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45978.851622569447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45978.851622569447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45978.851622569447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45978.851622569447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45978.851622569447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45978.851622569447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45978.851622569447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45978.851622569447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45978.851622569447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45978.851622569447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45978.851622569447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45978.851622569447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45978.851622569447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45978.851622569447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45978.851622569447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45978.851622569447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45978.851622569447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45978.851622569447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45978.851622569447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45978.851622569447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45978.851622569447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45978.851622569447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45978.851622569447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45978.851622569447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45978.851622569447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45978.851622569447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45978.851622569447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45978.851622569447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45978.851622569447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45978.851622569447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45978.851622569447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45978.851622569447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45978.851622569447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45978.851622569447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45978.851622569447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45978.851622569447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45978.851622569447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45978.851622569447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45978.851622569447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45978.851622569447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45978.851622569447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45978.851622569447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45978.851622569447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45978.851622569447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45978.851622569447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45978.851622569447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45978.851622569447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45978.851622569447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45978.851622569447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45978.851622569447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45978.851622569447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45978.851622569447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45978.851622569447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45978.851622569447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45978.851622569447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45978.851622569447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45978.851622569447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45978.851622569447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45978.851622569447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45978.851622569447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45978.851622569447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45978.851622569447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45978.851622569447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45978.851622569447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45978.851622569447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45978.851622569447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45978.851622569447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45978.851622569447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45978.851622569447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45978.851622569447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45978.851622569447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45978.851622569447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45978.851622569447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45978.851622569447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45978.851622569447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45978.851622569447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45978.851622569447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45978.851622569447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45978.851622569447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45978.851622569447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45978.851622569447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45978.851622569447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45978.851622569447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45978.851622569447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45978.851622569447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45978.851622569447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45978.851622569447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45978.851622569447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45978.851622569447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45978.851622569447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45978.851622569447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45978.851622569447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45978.851622569447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45978.851622569447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45978.851622569447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45978.851622569447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45978.851622569447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45978.851622569447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45978.851622569447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45978.851622569447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45978.851622569447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45978.851622569447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45978.851622569447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45978.851622569447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45978.851622569447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45978.851622569447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45978.851622569447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45978.851622569447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45978.851622569447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45978.851622569447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45978.851622569447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45978.851622569447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45978.851622569447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45978.851622569447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45978.851622569447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45978.851622569447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45978.851622569447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45978.851622569447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45978.851622569447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45978.851622569447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45978.851622569447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45978.851622569447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45978.851622569447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45978.851622569447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45978.851622569447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45978.851622569447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45978.851622569447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45978.851622569447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45978.851622569447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45978.851622569447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45978.851622569447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45978.851622569447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45978.851622569447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45978.851622569447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45978.851622569447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45978.851622569447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45978.851622569447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45978.851622569447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45978.851622569447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45978.851622569447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45978.851622569447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45978.851622569447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45978.851622569447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45978.851622569447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45978.851622569447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45978.851622569447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45978.851622569447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45978.851622569447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45978.851622569447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45978.851622569447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45978.851622569447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45978.851622569447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45978.851622569447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45978.851622569447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45978.851622569447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45978.851622569447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45978.851622569447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45978.851622569447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45978.851622569447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45978.851622569447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45978.851622569447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45978.851622569447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45978.851622569447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45978.851622569447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45978.851622569447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45978.851622569447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45978.851622569447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45978.851622569447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45978.851622569447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45978.851622569447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45978.851622569447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45978.851622569447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45978.851622569447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45978.851622569447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45978.851622569447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45978.851622569447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45978.851622569447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45978.851622569447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45978.851622569447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45978.851622569447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45978.851622569447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45978.851622569447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45978.851622569447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45978.851622569447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45978.851622569447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45978.851622569447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45978.851622569447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45978.851622569447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45978.851622569447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45978.851622569447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45978.851622569447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45978.851622569447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45978.851622569447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45978.851622569447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45978.851622569447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45978.851622569447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45978.851622569447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45978.851622569447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45978.851622569447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45978.851622569447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45978.851622569447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45978.851622569447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45978.851622569447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45978.851622569447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45978.851622569447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45978.851622569447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45978.851622569447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45978.851622569447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45978.851622569447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45978.851622569447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45978.851622569447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45978.851622569447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45978.851622569447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45978.851622569447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45978.851622569447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45978.851622569447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45978.851622569447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45978.851622569447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45978.851622569447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45978.851622569447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45978.851622569447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45978.851622569447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45978.851622569447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45978.851622569447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45978.851622569447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45978.851622569447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45978.851622569447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45978.851622569447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45978.851622569447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45978.851622569447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45978.851622569447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45978.851622569447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45978.851622569447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45978.851622569447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45978.851622569447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45978.851622569447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45978.851622569447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45978.851622569447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45978.851622569447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45978.851622569447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45978.851622569447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45978.851622569447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45978.851622569447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45978.851622569447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45978.851622569447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45978.851622569447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45978.851622569447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45978.851622569447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45978.851622569447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45978.851622569447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45978.851622569447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45978.851622569447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45978.851622569447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45978.851622569447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45978.851622569447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45978.851622569447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45978.851622569447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45978.851622569447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45978.851622569447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45978.851622569447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45978.851622569447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45978.851622569447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45978.851622569447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45978.851622569447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45978.851622569447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45978.851622569447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45978.851622569447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45978.851622569447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45978.851622569447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45978.851622569447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45978.851622569447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45978.851622569447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45978.851622569447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45978.851622569447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45978.851622569447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45978.851622569447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45978.851622569447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45978.851622569447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45978.851622569447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45978.851622569447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45978.851622569447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45978.851622569447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45978.851622569447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45978.851622569447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45978.851622569447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45978.851622569447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45978.851622569447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45978.851622569447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45978.851622569447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45978.851622569447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45978.851622569447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45978.851622569447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45978.851622569447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45978.851622569447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45978.851622569447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45978.851622569447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45978.851622569447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45978.851622569447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45978.851622569447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45978.851622569447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45978.851622569447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45978.851622569447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45978.851622569447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45978.851622569447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45978.851622569447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45978.851622569447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45978.851622569447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45978.851622569447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45978.851622569447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45978.851622569447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45978.851622569447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45978.851622569447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45978.851622569447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45978.851622569447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45978.851622569447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45978.851622569447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45978.851622569447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45978.851622569447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45978.851622569447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45978.851622569447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45978.851622569447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45978.851622569447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45978.851622569447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45978.851622569447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45978.851622569447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45978.851622569447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45978.851622569447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45978.851622569447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45978.851622569447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45978.851622569447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45978.851622569447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45978.851622569447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45978.851622569447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45978.851622569447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45978.851622569447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45978.851622569447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45978.851622569447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45978.851622569447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45978.851622569447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45978.851622569447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45978.851622569447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45978.851622569447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45978.851622569447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45978.851622569447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45978.851622569447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45978.851622569447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45978.851622569447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45978.851622569447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45978.851622569447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45978.851622569447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45978.851622569447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45978.851622569447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45978.851622569447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45978.851622569447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45978.851622569447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45978.851622569447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45978.851622569447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45978.851622569447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45978.851622569447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45978.851622569447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45978.851622569447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45978.851622569447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45978.851622569447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45978.851622569447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45978.851622569447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45978.851622569447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45978.851622569447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45978.851622569447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45978.851622569447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45978.851622569447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45978.851622569447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45978.851622569447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45978.851622569447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45978.851622569447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45978.851622569447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45978.851622569447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45978.851622569447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45978.851622569447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45978.851622569447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45978.851622569447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45978.851622569447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45978.851622569447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45978.851622569447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45978.851622569447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45978.851622569447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45978.851622569447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45978.851622569447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45978.851622569447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45978.851622569447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45978.851622569447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45978.851622569447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45978.851622569447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45978.851622569447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45978.851622569447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45978.851622569447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45978.851622569447</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ca="1">IFERROR(NOW()-F516,"")</f>
        <v>45978.851622569447</v>
      </c>
      <c r="H516" s="95"/>
      <c r="I516" s="113" t="str">
        <f>IFERROR(VLOOKUP(D516,DB!A:F,6,0),"")</f>
        <v/>
      </c>
      <c r="J516" s="113" t="str">
        <f>IFERROR(VLOOKUP(D516,DB!A:G,7,0),"")</f>
        <v/>
      </c>
      <c r="K516" s="97"/>
      <c r="L516" s="91" t="str">
        <f>IFERROR(VLOOKUP(D516,DB!A:I,9,0),"")</f>
        <v/>
      </c>
    </row>
    <row r="517" spans="1:12" ht="15" customHeight="1">
      <c r="A517" s="113"/>
      <c r="B517" s="113" t="str">
        <f>IFERROR(VLOOKUP(D517,DB!A:K,11,0),"")</f>
        <v/>
      </c>
      <c r="C517" s="93"/>
      <c r="D517" s="91"/>
      <c r="E517" s="94"/>
      <c r="F517" s="95"/>
      <c r="G517" s="96">
        <f ca="1">IFERROR(NOW()-F517,"")</f>
        <v>45978.851622569447</v>
      </c>
      <c r="H517" s="95"/>
      <c r="I517" s="113" t="str">
        <f>IFERROR(VLOOKUP(D517,DB!A:F,6,0),"")</f>
        <v/>
      </c>
      <c r="J517" s="113" t="str">
        <f>IFERROR(VLOOKUP(D517,DB!A:G,7,0),"")</f>
        <v/>
      </c>
      <c r="K517" s="97"/>
      <c r="L517" s="91" t="str">
        <f>IFERROR(VLOOKUP(D517,DB!A:I,9,0),"")</f>
        <v/>
      </c>
    </row>
  </sheetData>
  <dataValidations count="2">
    <dataValidation allowBlank="1" showInputMessage="1" showErrorMessage="1" sqref="E1" xr:uid="{A4F81451-56CC-4543-9497-104C4E44EE4B}"/>
    <dataValidation type="list" allowBlank="1" showInputMessage="1" showErrorMessage="1" sqref="E2:E5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87.019562384259189</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52.662745601846837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30.190511805551068</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6" ca="1" si="2">IFERROR(NOW()-F5,"")</f>
        <v>1.3368193287096801</v>
      </c>
      <c r="H5" s="135">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33946</v>
      </c>
      <c r="E6" s="109" t="s">
        <v>39021</v>
      </c>
      <c r="F6" s="135">
        <v>45978.738356481481</v>
      </c>
      <c r="G6" s="111">
        <f t="shared" ca="1" si="2"/>
        <v>0.11326631944393739</v>
      </c>
      <c r="H6" s="135">
        <v>45978.716273148151</v>
      </c>
      <c r="I6" s="109" t="str">
        <f>IFERROR(VLOOKUP(D6,DB!A:F,6,0),"")</f>
        <v>SCECO</v>
      </c>
      <c r="J6" s="109" t="str">
        <f>IFERROR(VLOOKUP(D6,DB!A:G,7,0),"")</f>
        <v>Dead</v>
      </c>
      <c r="K6" s="109" t="s">
        <v>39122</v>
      </c>
      <c r="L6" s="109" t="str">
        <f>IFERROR(VLOOKUP(D6,DB!A:I,9,0),"")</f>
        <v>Latis</v>
      </c>
    </row>
    <row r="7" spans="1:13">
      <c r="A7" s="109"/>
      <c r="B7" s="109" t="str">
        <f>IFERROR(VLOOKUP(D7,DB!A:K,11,0),"")</f>
        <v/>
      </c>
      <c r="C7" s="109"/>
      <c r="D7" s="109"/>
      <c r="E7" s="109"/>
      <c r="F7" s="109"/>
      <c r="G7" s="109">
        <f t="shared" ref="G7:G68" ca="1" si="3">IFERROR(NOW()-F7,"")</f>
        <v>45978.851622800925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45978.851622916663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45978.851622916663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45978.851622916663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45978.851622916663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45978.851622916663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45978.851622916663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45978.851622916663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45978.851622916663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45978.851622916663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45978.851622916663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45978.851622916663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45978.851622916663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45978.851622916663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45978.851622916663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45978.851622916663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45978.851622916663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45978.851622916663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45978.851622916663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45978.851622916663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45978.851622916663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45978.851622916663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45978.851622916663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45978.851622916663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45978.851622916663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45978.851622916663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45978.851622916663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45978.851622916663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45978.851622916663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45978.851622916663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45978.851622916663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45978.851622916663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45978.851622916663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45978.851622916663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45978.851622916663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45978.851622916663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45978.851622916663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45978.851622916663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45978.851622916663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45978.851622916663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45978.851622916663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45978.851622916663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45978.851622916663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45978.851622916663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45978.851622916663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45978.851622916663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45978.851622916663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45978.851622916663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45978.851622916663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45978.851622916663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45978.851622916663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45978.851622916663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45978.851622916663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45978.851622916663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45978.851622916663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45978.851622916663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45978.851622916663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45978.851622916663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45978.851622916663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45978.851622916663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45978.851622916663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45978.851622916663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45978.851622916663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45978.851622916663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45978.851622916663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45978.851622916663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45978.851622916663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45978.851622916663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45978.851622916663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45978.851622916663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45978.851622916663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45978.851622916663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45978.851622916663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45978.851622916663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45978.851622916663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45978.851622916663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45978.851622916663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45978.851622916663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45978.851622916663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45978.851622916663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45978.851622916663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45978.851622916663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45978.851622916663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45978.851622916663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45978.851622916663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45978.851622916663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45978.851622916663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45978.851622916663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45978.851622916663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45978.851622916663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45978.851622916663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45978.851622916663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45978.851622916663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45978.851622916663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45978.851622916663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45978.851622916663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45978.851622916663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45978.851622916663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45978.851622916663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45978.851622916663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45978.851622916663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45978.851622916663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45978.851622916663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45978.851622916663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45978.851622916663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45978.851622916663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45978.851622916663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45978.851622916663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45978.851622916663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45978.851622916663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45978.851622916663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45978.851622916663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45978.851622916663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45978.851622916663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45978.851622916663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45978.851622916663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45978.851622916663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45978.851622916663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45978.851622916663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45978.851622916663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45978.851622916663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45978.851622916663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45978.851622916663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45978.851622916663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45978.851622916663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45978.851622916663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45978.851622916663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45978.851622916663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45978.851622916663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45978.851622916663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45978.851622916663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45978.851622916663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45978.851622916663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45978.851622916663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45978.851622916663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45978.851622916663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45978.851622916663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45978.851622916663</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45978.851622916663</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45978.851622916663</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45978.851622916663</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45978.851622916663</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45978.851622916663</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45978.851622916663</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45978.851622916663</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1" ca="1" si="0">IFERROR(NOW()-F2,"-")</f>
        <v>45978.851622569447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45978.851622569447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45978.851622569447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45978.851622569447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45978.851622569447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45978.851622569447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45978.851622569447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45978.851622569447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45978.851622569447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45978.851622569447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45978.851622569447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45978.851622569447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45978.851622569447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45978.851622569447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45978.851622569447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45978.851622569447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45978.851622569447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45978.851622569447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45978.851622569447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45978.851622569447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45978.851622569447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45978.851622569447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45978.851622569447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45978.851622569447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45978.851622569447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45978.851622569447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45978.851622569447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45978.851622569447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45978.851622569447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45978.851622569447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45978.851622569447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45978.851622569447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45978.851622569447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45978.851622569447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45978.851622569447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45978.851622569447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45978.851622569447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45978.851622569447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45978.851622569447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45978.851622569447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45978.851622569447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45978.851622569447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45978.851622569447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45978.851622569447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45978.851622569447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45978.851622569447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45978.851622569447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45978.851622569447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45978.851622569447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45978.851622569447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ref="G52:G85" ca="1" si="1">IFERROR(NOW()-F52,"-")</f>
        <v>45978.851622569447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45978.851622569447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45978.851622569447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45978.851622569447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45978.851622569447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45978.851622569447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45978.851622569447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45978.851622569447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45978.851622569447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45978.851622569447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45978.851622569447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45978.851622569447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45978.851622569447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45978.851622569447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45978.851622569447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45978.851622569447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45978.851622569447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45978.851622569447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45978.851622569447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45978.851622569447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45978.851622569447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45978.851622569447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45978.851622569447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45978.851622569447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45978.851622569447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45978.851622569447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45978.851622569447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45978.851622569447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45978.851622569447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45978.851622569447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45978.851622569447</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45978.851622569447</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45978.851622569447</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45978.851622569447</v>
      </c>
      <c r="H85" s="121"/>
      <c r="I85" s="119" t="str">
        <f>IFERROR(VLOOKUP(D85,DB!A:F,6,0),"")</f>
        <v/>
      </c>
      <c r="J85" s="119" t="str">
        <f>IFERROR(VLOOKUP(D85,DB!A:G,7,0),"")</f>
        <v/>
      </c>
      <c r="K85" s="122"/>
      <c r="L85" s="123" t="str">
        <f>IFERROR(VLOOKUP(D85,DB!A:I,9,0),"")</f>
        <v/>
      </c>
    </row>
  </sheetData>
  <dataValidations count="2">
    <dataValidation allowBlank="1" showInputMessage="1" showErrorMessage="1" sqref="E1" xr:uid="{9E1BC488-8814-4F8A-8DBE-742B3278AB71}"/>
    <dataValidation type="list" allowBlank="1" showInputMessage="1" showErrorMessage="1" sqref="E2:E8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2025-11-17T17:26:44Z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