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38" documentId="120_S{2AC9BD13-BADA-5192-A53E-5A8FF88502F6}" xr6:coauthVersionLast="47" xr6:coauthVersionMax="47" xr10:uidLastSave="{968266B3-A97E-4659-A02F-87B55A30B54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5" l="1"/>
  <c r="L25" i="5"/>
  <c r="L26" i="5"/>
  <c r="L27" i="5"/>
  <c r="L28" i="5"/>
  <c r="L29" i="5"/>
  <c r="L30" i="5"/>
  <c r="L31" i="5"/>
  <c r="L32" i="5"/>
  <c r="L33" i="5"/>
  <c r="L34" i="5"/>
  <c r="L35" i="5"/>
  <c r="L36" i="5"/>
  <c r="L37" i="5"/>
  <c r="L38" i="5"/>
  <c r="L39" i="5"/>
  <c r="L40" i="5"/>
  <c r="L41" i="5"/>
  <c r="L42" i="5"/>
  <c r="L43" i="5"/>
  <c r="L44" i="5"/>
  <c r="L45" i="5"/>
  <c r="L46" i="5"/>
  <c r="L47" i="5"/>
  <c r="L48" i="5"/>
  <c r="L49" i="5"/>
  <c r="L50" i="5"/>
  <c r="L51"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D5" i="3"/>
  <c r="L6" i="9"/>
  <c r="L7" i="9"/>
  <c r="J6" i="9"/>
  <c r="J7" i="9"/>
  <c r="I6" i="9"/>
  <c r="I7" i="9"/>
  <c r="G2" i="9"/>
  <c r="G3" i="9"/>
  <c r="G4" i="9"/>
  <c r="G5" i="9"/>
  <c r="G6" i="9"/>
  <c r="G7" i="9"/>
  <c r="J2" i="9"/>
  <c r="J3" i="9"/>
  <c r="J4" i="9"/>
  <c r="J5" i="9"/>
  <c r="L2" i="9"/>
  <c r="L3" i="9"/>
  <c r="L4" i="9"/>
  <c r="L5" i="9"/>
  <c r="I3" i="9"/>
  <c r="I4" i="9"/>
  <c r="I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<sst xmlns="http://schemas.openxmlformats.org/spreadsheetml/2006/main" count="180277" uniqueCount="39121">
  <si>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</si>
  <si>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</si>
  <si>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</si>
  <si>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</si>
  <si>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</si>
  <si>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</si>
  <si>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</si>
  <si>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</si>
  <si>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</si>
  <si>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</si>
  <si>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</si>
  <si>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</si>
  <si>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</si>
  <si>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</si>
  <si>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</si>
  <si>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</si>
  <si>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</si>
  <si>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</si>
  <si>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</si>
  <si>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</si>
  <si>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</si>
  <si>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</si>
  <si>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</si>
  <si>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</si>
  <si>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</si>
  <si>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</si>
  <si>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</si>
  <si>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</si>
  <si>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</si>
  <si>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</si>
  <si>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</si>
  <si>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</si>
  <si>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</si>
  <si>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</si>
  <si>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</si>
  <si>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</si>
  <si>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</si>
  <si>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</si>
  <si>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</si>
  <si>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</si>
  <si>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</si>
  <si>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</si>
  <si>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</si>
  <si>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</si>
  <si>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</si>
  <si>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</si>
  <si>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</si>
  <si>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</si>
  <si>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</si>
  <si>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</si>
  <si>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</si>
  <si>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</si>
  <si>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</si>
  <si>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</si>
  <si>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</si>
  <si>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</si>
  <si>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</si>
  <si>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</si>
  <si>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</si>
  <si>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</si>
  <si>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</si>
  <si>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</si>
  <si>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</si>
  <si>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</si>
  <si>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</si>
  <si>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</si>
  <si>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</si>
  <si>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</si>
  <si>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</si>
  <si>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</si>
  <si>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</si>
  <si>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</si>
  <si>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</si>
  <si>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</si>
  <si>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</si>
  <si>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</si>
  <si>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</si>
  <si>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</si>
  <si>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</si>
  <si>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</si>
  <si>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</si>
  <si>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</si>
  <si>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</si>
  <si>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</si>
  <si>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</si>
  <si>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</si>
  <si>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</si>
  <si>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</si>
  <si>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</si>
  <si>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</si>
  <si>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</si>
  <si>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</si>
  <si>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</si>
  <si>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</si>
  <si>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</si>
  <si>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</si>
  <si>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</si>
  <si>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</si>
  <si>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</si>
  <si>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</si>
  <si>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</si>
  <si>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</si>
  <si>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</si>
  <si>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</si>
  <si>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</si>
  <si>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</si>
  <si>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</si>
  <si>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</si>
  <si>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</si>
  <si>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</si>
  <si>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</si>
  <si>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</si>
  <si>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</si>
  <si>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</si>
  <si>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</si>
  <si>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</si>
  <si>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</si>
  <si>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</si>
  <si>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</si>
  <si>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</si>
  <si>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</si>
  <si>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</si>
  <si>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</si>
  <si>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</si>
  <si>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</si>
  <si>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</si>
  <si>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</si>
  <si>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</si>
  <si>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</si>
  <si>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</si>
  <si>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</si>
  <si>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</si>
  <si>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</si>
  <si>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</si>
  <si>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</si>
  <si>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</si>
  <si>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</si>
  <si>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</si>
  <si>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</si>
  <si>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</si>
  <si>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</si>
  <si>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</si>
  <si>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</si>
  <si>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</si>
  <si>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</si>
  <si>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</si>
  <si>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</si>
  <si>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</si>
  <si>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</si>
  <si>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</si>
  <si>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</si>
  <si>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</si>
  <si>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</si>
  <si>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</si>
  <si>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</si>
  <si>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</si>
  <si>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</si>
  <si>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</si>
  <si>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</si>
  <si>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</si>
  <si>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</si>
  <si>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</si>
  <si>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</si>
  <si>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</si>
  <si>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</si>
  <si>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</si>
  <si>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</si>
  <si>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</si>
  <si>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</si>
  <si>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</si>
  <si>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</si>
  <si>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</si>
  <si>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</si>
  <si>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</si>
  <si>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</si>
  <si>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</si>
  <si>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</si>
  <si>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</si>
  <si>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</si>
  <si>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</si>
  <si>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</si>
  <si>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</si>
  <si>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</si>
  <si>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</si>
  <si>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</si>
  <si>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</si>
  <si>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</si>
  <si>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</si>
  <si>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</si>
  <si>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</si>
  <si>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</si>
  <si>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</si>
  <si>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</si>
  <si>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</si>
  <si>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</si>
  <si>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</si>
  <si>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</si>
  <si>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</si>
  <si>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</si>
  <si>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</si>
  <si>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</si>
  <si>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</si>
  <si>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</si>
  <si>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</si>
  <si>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</si>
  <si>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</si>
  <si>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</si>
  <si>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</si>
  <si>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</si>
  <si>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</si>
  <si>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</si>
  <si>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</si>
  <si>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</si>
  <si>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</si>
  <si>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</si>
  <si>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</si>
  <si>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</si>
  <si>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</si>
  <si>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</si>
  <si>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</si>
  <si>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</si>
  <si>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</si>
  <si>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</si>
  <si>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</si>
  <si>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</si>
  <si>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</si>
  <si>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</si>
  <si>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</si>
  <si>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</si>
  <si>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</si>
  <si>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</si>
  <si>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</si>
  <si>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</si>
  <si>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</si>
  <si>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</si>
  <si>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</si>
  <si>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</si>
  <si>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</si>
  <si>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</si>
  <si>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</si>
  <si>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</si>
  <si>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</si>
  <si>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</si>
  <si>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</si>
  <si>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</si>
  <si>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</si>
  <si>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</si>
  <si>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</si>
  <si>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</si>
  <si>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</si>
  <si>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</si>
  <si>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</si>
  <si>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</si>
  <si>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</si>
  <si>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</si>
  <si>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</si>
  <si>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</si>
  <si>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</si>
  <si>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</si>
  <si>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</si>
  <si>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</si>
  <si>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</si>
  <si>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</si>
  <si>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</si>
  <si>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</si>
  <si>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</si>
  <si>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</si>
  <si>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</si>
  <si>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</si>
  <si>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</si>
  <si>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</si>
  <si>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</si>
  <si>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</si>
  <si>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</si>
  <si>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</si>
  <si>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</si>
  <si>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</si>
  <si>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</si>
  <si>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</si>
  <si>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</si>
  <si>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</si>
  <si>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</si>
  <si>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</si>
  <si>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</si>
  <si>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</si>
  <si>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</si>
  <si>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</si>
  <si>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</si>
  <si>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</si>
  <si>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</si>
  <si>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</si>
  <si>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</si>
  <si>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</si>
  <si>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</si>
  <si>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</si>
  <si>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</si>
  <si>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</si>
  <si>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</si>
  <si>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</si>
  <si>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</si>
  <si>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</si>
  <si>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</si>
  <si>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</si>
  <si>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</si>
  <si>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</si>
  <si>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</si>
  <si>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</si>
  <si>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</si>
  <si>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</si>
  <si>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</si>
  <si>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</si>
  <si>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</si>
  <si>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</si>
  <si>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</si>
  <si>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</si>
  <si>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</si>
  <si>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</si>
  <si>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</si>
  <si>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</si>
  <si>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</si>
  <si>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</si>
  <si>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</si>
  <si>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</si>
  <si>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</si>
  <si>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</si>
  <si>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</si>
  <si>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</si>
  <si>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</si>
  <si>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</si>
  <si>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</si>
  <si>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</si>
  <si>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</si>
  <si>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</si>
  <si>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</si>
  <si>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</si>
  <si>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</si>
  <si>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</si>
  <si>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</si>
  <si>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</si>
  <si>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</si>
  <si>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</si>
  <si>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</si>
  <si>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</si>
  <si>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</si>
  <si>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</si>
  <si>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</si>
  <si>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</si>
  <si>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</si>
  <si>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</si>
  <si>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</si>
  <si>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</si>
  <si>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</si>
  <si>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</si>
  <si>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</si>
  <si>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</si>
  <si>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</si>
  <si>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</si>
  <si>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</si>
  <si>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</si>
  <si>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</si>
  <si>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</si>
  <si>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</si>
  <si>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</si>
  <si>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</si>
  <si>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</si>
  <si>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</si>
  <si>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</si>
  <si>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</si>
  <si>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</si>
  <si>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</si>
  <si>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</si>
  <si>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</si>
  <si>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</si>
  <si>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</si>
  <si>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</si>
  <si>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</si>
  <si>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</si>
  <si>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</si>
  <si>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</si>
  <si>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</si>
  <si>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</si>
  <si>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</si>
  <si>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</si>
  <si>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</si>
  <si>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</si>
  <si>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</si>
  <si>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</si>
  <si>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</si>
  <si>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</si>
  <si>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</si>
  <si>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</si>
  <si>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</si>
  <si>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</si>
  <si>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</si>
  <si>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</si>
  <si>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</si>
  <si>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</si>
  <si>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</si>
  <si>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</si>
  <si>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</si>
  <si>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</si>
  <si>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</si>
  <si>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</si>
  <si>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</si>
  <si>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</si>
  <si>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</si>
  <si>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</si>
  <si>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</si>
  <si>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</si>
  <si>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</si>
  <si>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</si>
  <si>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</si>
  <si>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</si>
  <si>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</si>
  <si>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</si>
  <si>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</si>
  <si>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</si>
  <si>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</si>
  <si>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</si>
  <si>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</si>
  <si>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</si>
  <si>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</si>
  <si>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</si>
  <si>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</si>
  <si>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</si>
  <si>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</si>
  <si>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</si>
  <si>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</si>
  <si>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</si>
  <si>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</si>
  <si>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</si>
  <si>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</si>
  <si>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</si>
  <si>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</si>
  <si>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</si>
  <si>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</si>
  <si>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</si>
  <si>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</si>
  <si>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</si>
  <si>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</si>
  <si>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</si>
  <si>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</si>
  <si>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</si>
  <si>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</si>
  <si>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</si>
  <si>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</si>
  <si>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</si>
  <si>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</si>
  <si>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</si>
  <si>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</si>
  <si>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</si>
  <si>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</si>
  <si>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</si>
  <si>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</si>
  <si>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</si>
  <si>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</si>
  <si>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</si>
  <si>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</si>
  <si>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</si>
  <si>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</si>
  <si>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</si>
  <si>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</si>
  <si>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</si>
  <si>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</si>
  <si>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</si>
  <si>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</si>
  <si>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</si>
  <si>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</si>
  <si>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</si>
  <si>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</si>
  <si>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</si>
  <si>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</si>
  <si>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</si>
  <si>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</si>
  <si>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</si>
  <si>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</si>
  <si>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</si>
  <si>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</si>
  <si>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</si>
  <si>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</si>
  <si>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</si>
  <si>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</si>
  <si>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</si>
  <si>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</si>
  <si>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</si>
  <si>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</si>
  <si>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</si>
  <si>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</si>
  <si>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</si>
  <si>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</si>
  <si>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</si>
  <si>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</si>
  <si>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</si>
  <si>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</si>
  <si>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</si>
  <si>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</si>
  <si>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</si>
  <si>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</si>
  <si>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</si>
  <si>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</si>
  <si>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</si>
  <si>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</si>
  <si>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</si>
  <si>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</si>
  <si>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</si>
  <si>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</si>
  <si>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</si>
  <si>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</si>
  <si>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</si>
  <si>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</si>
  <si>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</si>
  <si>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</si>
  <si>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</si>
  <si>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</si>
  <si>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</si>
  <si>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</si>
  <si>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</si>
  <si>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</si>
  <si>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</si>
  <si>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</si>
  <si>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</si>
  <si>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</si>
  <si>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</si>
  <si>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</si>
  <si>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</si>
  <si>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</si>
  <si>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</si>
  <si>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</si>
  <si>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</si>
  <si>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</si>
  <si>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</si>
  <si>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</si>
  <si>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</si>
  <si>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</si>
  <si>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</si>
  <si>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</si>
  <si>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</si>
  <si>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</si>
  <si>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</si>
  <si>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</si>
  <si>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</si>
  <si>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</si>
  <si>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</si>
  <si>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</si>
  <si>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</si>
  <si>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</si>
  <si>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</si>
  <si>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</si>
  <si>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</si>
  <si>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</si>
  <si>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</si>
  <si>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</si>
  <si>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</si>
  <si>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</si>
  <si>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</si>
  <si>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</si>
  <si>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</si>
  <si>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</si>
  <si>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</si>
  <si>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</si>
  <si>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</si>
  <si>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</si>
  <si>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</si>
  <si>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</si>
  <si>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</si>
  <si>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</si>
  <si>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</si>
  <si>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</si>
  <si>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</si>
  <si>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</si>
  <si>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</si>
  <si>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</si>
  <si>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</si>
  <si>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</si>
  <si>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</si>
  <si>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</si>
  <si>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</si>
  <si>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</si>
  <si>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</si>
  <si>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</si>
  <si>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</si>
  <si>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</si>
  <si>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</si>
  <si>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</si>
  <si>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</si>
  <si>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</si>
  <si>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</si>
  <si>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</si>
  <si>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</si>
  <si>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</si>
  <si>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</si>
  <si>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</si>
  <si>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</si>
  <si>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</si>
  <si>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</si>
  <si>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</si>
  <si>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</si>
  <si>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</si>
  <si>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</si>
  <si>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</si>
  <si>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</si>
  <si>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</si>
  <si>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</si>
  <si>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</si>
  <si>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</si>
  <si>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</si>
  <si>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</si>
  <si>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</si>
  <si>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</si>
  <si>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</si>
  <si>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</si>
  <si>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</si>
  <si>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</si>
  <si>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</si>
  <si>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</si>
  <si>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</si>
  <si>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</si>
  <si>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</si>
  <si>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</si>
  <si>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</si>
  <si>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</si>
  <si>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</si>
  <si>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</si>
  <si>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</si>
  <si>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</si>
  <si>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</si>
  <si>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</si>
  <si>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</si>
  <si>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</si>
  <si>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</si>
  <si>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</si>
  <si>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</si>
  <si>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</si>
  <si>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</si>
  <si>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</si>
  <si>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</si>
  <si>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</si>
  <si>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</si>
  <si>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</si>
  <si>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</si>
  <si>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</si>
  <si>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</si>
  <si>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</si>
  <si>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</si>
  <si>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</si>
  <si>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</si>
  <si>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</si>
  <si>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</si>
  <si>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</si>
  <si>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</si>
  <si>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</si>
  <si>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</si>
  <si>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</si>
  <si>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</si>
  <si>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</si>
  <si>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</si>
  <si>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</si>
  <si>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</si>
  <si>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</si>
  <si>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</si>
  <si>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</si>
  <si>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</si>
  <si>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</si>
  <si>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</si>
  <si>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</si>
  <si>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</si>
  <si>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</si>
  <si>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</si>
  <si>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</si>
  <si>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</si>
  <si>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</si>
  <si>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</si>
  <si>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</si>
  <si>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</si>
  <si>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</si>
  <si>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</si>
  <si>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</si>
  <si>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</si>
  <si>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</si>
  <si>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</si>
  <si>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</si>
  <si>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</si>
  <si>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</si>
  <si>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</si>
  <si>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</si>
  <si>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</si>
  <si>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</si>
  <si>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</si>
  <si>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</si>
  <si>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</si>
  <si>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</si>
  <si>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</si>
  <si>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</si>
  <si>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</si>
  <si>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</si>
  <si>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</si>
  <si>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</si>
  <si>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</si>
  <si>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</si>
  <si>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</si>
  <si>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</si>
  <si>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</si>
  <si>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</si>
  <si>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</si>
  <si>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</si>
  <si>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</si>
  <si>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</si>
  <si>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</si>
  <si>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</si>
  <si>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</si>
  <si>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</si>
  <si>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</si>
  <si>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</si>
  <si>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</si>
  <si>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</si>
  <si>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</si>
  <si>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</si>
  <si>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</si>
  <si>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</si>
  <si>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</si>
  <si>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</si>
  <si>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</si>
  <si>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</si>
  <si>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</si>
  <si>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</si>
  <si>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</si>
  <si>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</si>
  <si>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</si>
  <si>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</si>
  <si>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</si>
  <si>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</si>
  <si>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</si>
  <si>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</si>
  <si>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</si>
  <si>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</si>
  <si>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</si>
  <si>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</si>
  <si>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</si>
  <si>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</si>
  <si>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</si>
  <si>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</si>
  <si>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</si>
  <si>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</si>
  <si>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</si>
  <si>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</si>
  <si>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</si>
  <si>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</si>
  <si>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</si>
  <si>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</si>
  <si>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</si>
  <si>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</si>
  <si>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</si>
  <si>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</si>
  <si>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</si>
  <si>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</si>
  <si>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</si>
  <si>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</si>
  <si>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</si>
  <si>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</si>
  <si>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</si>
  <si>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</si>
  <si>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</si>
  <si>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</si>
  <si>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</si>
  <si>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</si>
  <si>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</si>
  <si>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</si>
  <si>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</si>
  <si>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</si>
  <si>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</si>
  <si>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</si>
  <si>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</si>
  <si>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</si>
  <si>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</si>
  <si>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</si>
  <si>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</si>
  <si>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</si>
  <si>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</si>
  <si>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</si>
  <si>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</si>
  <si>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</si>
  <si>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</si>
  <si>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</si>
  <si>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</si>
  <si>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</si>
  <si>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</si>
  <si>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</si>
  <si>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</si>
  <si>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</si>
  <si>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</si>
  <si>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</si>
  <si>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</si>
  <si>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</si>
  <si>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</si>
  <si>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</si>
  <si>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</si>
  <si>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</si>
  <si>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</si>
  <si>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</si>
  <si>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</si>
  <si>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</si>
  <si>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</si>
  <si>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</si>
  <si>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</si>
  <si>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</si>
  <si>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</si>
  <si>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</si>
  <si>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</si>
  <si>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</si>
  <si>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</si>
  <si>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</si>
  <si>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</si>
  <si>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</si>
  <si>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</si>
  <si>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</si>
  <si>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</si>
  <si>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</si>
  <si>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</si>
  <si>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</si>
  <si>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</si>
  <si>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</si>
  <si>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</si>
  <si>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</si>
  <si>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</si>
  <si>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</si>
  <si>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</si>
  <si>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</si>
  <si>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</si>
  <si>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</si>
  <si>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</si>
  <si>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</si>
  <si>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</si>
  <si>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</si>
  <si>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</si>
  <si>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</si>
  <si>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</si>
  <si>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</si>
  <si>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</si>
  <si>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</si>
  <si>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</si>
  <si>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</si>
  <si>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</si>
  <si>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</si>
  <si>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</si>
  <si>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</si>
  <si>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</si>
  <si>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</si>
  <si>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</si>
  <si>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</si>
  <si>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</si>
  <si>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</si>
  <si>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</si>
  <si>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</si>
  <si>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</si>
  <si>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</si>
  <si>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</si>
  <si>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</si>
  <si>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</si>
  <si>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</si>
  <si>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</si>
  <si>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</si>
  <si>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</si>
  <si>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</si>
  <si>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</si>
  <si>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</si>
  <si>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</si>
  <si>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</si>
  <si>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</si>
  <si>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</si>
  <si>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</si>
  <si>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</si>
  <si>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</si>
  <si>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</si>
  <si>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</si>
  <si>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</si>
  <si>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</si>
  <si>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</si>
  <si>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</si>
  <si>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</si>
  <si>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</si>
  <si>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</si>
  <si>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</si>
  <si>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</si>
  <si>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</si>
  <si>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</si>
  <si>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</si>
  <si>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</si>
  <si>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</si>
  <si>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</si>
  <si>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</si>
  <si>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</si>
  <si>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</si>
  <si>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</si>
  <si>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</si>
  <si>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</si>
  <si>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</si>
  <si>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</si>
  <si>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</si>
  <si>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</si>
  <si>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</si>
  <si>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</si>
  <si>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</si>
  <si>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</si>
  <si>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</si>
  <si>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</si>
  <si>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</si>
  <si>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</si>
  <si>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</si>
  <si>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</si>
  <si>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</si>
  <si>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</si>
  <si>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</si>
  <si>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</si>
  <si>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</si>
  <si>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</si>
  <si>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</si>
  <si>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</si>
  <si>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</si>
  <si>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</si>
  <si>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</si>
  <si>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</si>
  <si>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</si>
  <si>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</si>
  <si>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</si>
  <si>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</si>
  <si>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</si>
  <si>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</si>
  <si>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</si>
  <si>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</si>
  <si>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</si>
  <si>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</si>
  <si>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</si>
  <si>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</si>
  <si>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</si>
  <si>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</si>
  <si>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</si>
  <si>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</si>
  <si>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</si>
  <si>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</si>
  <si>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</si>
  <si>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</si>
  <si>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</si>
  <si>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</si>
  <si>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</si>
  <si>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</si>
  <si>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</si>
  <si>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</si>
  <si>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</si>
  <si>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</si>
  <si>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</si>
  <si>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</si>
  <si>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</si>
  <si>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</si>
  <si>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</si>
  <si>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</si>
  <si>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</si>
  <si>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</si>
  <si>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</si>
  <si>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</si>
  <si>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</si>
  <si>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</si>
  <si>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</si>
  <si>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</si>
  <si>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</si>
  <si>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</si>
  <si>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</si>
  <si>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</si>
  <si>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</si>
  <si>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</si>
  <si>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</si>
  <si>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</si>
  <si>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</si>
  <si>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</si>
  <si>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</si>
  <si>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</si>
  <si>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</si>
  <si>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</si>
  <si>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</si>
  <si>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</si>
  <si>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</si>
  <si>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</si>
  <si>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</si>
  <si>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</si>
  <si>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</si>
  <si>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</si>
  <si>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</si>
  <si>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</si>
  <si>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</si>
  <si>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</si>
  <si>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</si>
  <si>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</si>
  <si>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</si>
  <si>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</si>
  <si>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</si>
  <si>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</si>
  <si>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</si>
  <si>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</si>
  <si>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</si>
  <si>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</si>
  <si>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</si>
  <si>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</si>
  <si>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</si>
  <si>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</si>
  <si>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</si>
  <si>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</si>
  <si>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</si>
  <si>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</si>
  <si>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</si>
  <si>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</si>
  <si>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</si>
  <si>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</si>
  <si>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</si>
  <si>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</si>
  <si>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</si>
  <si>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</si>
  <si>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</si>
  <si>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</si>
  <si>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</si>
  <si>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</si>
  <si>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</si>
  <si>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</si>
  <si>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</si>
  <si>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</si>
  <si>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</si>
  <si>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</si>
  <si>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</si>
  <si>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</si>
  <si>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</si>
  <si>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</si>
  <si>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</si>
  <si>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</si>
  <si>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</si>
  <si>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</si>
  <si>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</si>
  <si>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</si>
  <si>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</si>
  <si>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</si>
  <si>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</si>
  <si>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</si>
  <si>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</si>
  <si>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</si>
  <si>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</si>
  <si>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</si>
  <si>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</si>
  <si>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</si>
  <si>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</si>
  <si>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</si>
  <si>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</si>
  <si>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</si>
  <si>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</si>
  <si>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</si>
  <si>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</si>
  <si>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</si>
  <si>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</si>
  <si>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</si>
  <si>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</si>
  <si>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</si>
  <si>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</si>
  <si>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</si>
  <si>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</si>
  <si>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</si>
  <si>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</si>
  <si>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</si>
  <si>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</si>
  <si>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</si>
  <si>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</si>
  <si>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</si>
  <si>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</si>
  <si>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</si>
  <si>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</si>
  <si>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</si>
  <si>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</si>
  <si>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</si>
  <si>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</si>
  <si>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</si>
  <si>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</si>
  <si>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</si>
  <si>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</si>
  <si>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</si>
  <si>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</si>
  <si>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</si>
  <si>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</si>
  <si>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</si>
  <si>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</si>
  <si>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</si>
  <si>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</si>
  <si>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</si>
  <si>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</si>
  <si>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</si>
  <si>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</si>
  <si>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</si>
  <si>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</si>
  <si>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</si>
  <si>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</si>
  <si>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</si>
  <si>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</si>
  <si>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</si>
  <si>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</si>
  <si>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</si>
  <si>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</si>
  <si>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</si>
  <si>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</si>
  <si>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</si>
  <si>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</si>
  <si>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</si>
  <si>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</si>
  <si>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</si>
  <si>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</si>
  <si>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</si>
  <si>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</si>
  <si>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</si>
  <si>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</si>
  <si>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</si>
  <si>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</si>
  <si>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</si>
  <si>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</si>
  <si>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</si>
  <si>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</si>
  <si>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</si>
  <si>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</si>
  <si>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</si>
  <si>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</si>
  <si>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</si>
  <si>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</si>
  <si>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</si>
  <si>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</si>
  <si>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</si>
  <si>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</si>
  <si>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</si>
  <si>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</si>
  <si>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</si>
  <si>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</si>
  <si>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</si>
  <si>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</si>
  <si>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</si>
  <si>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</si>
  <si>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</si>
  <si>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</si>
  <si>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</si>
  <si>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</si>
  <si>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</si>
  <si>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</si>
  <si>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</si>
  <si>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</si>
  <si>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</si>
  <si>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</si>
  <si>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</si>
  <si>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</si>
  <si>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</si>
  <si>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</si>
  <si>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</si>
  <si>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</si>
  <si>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</si>
  <si>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</si>
  <si>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</si>
  <si>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</si>
  <si>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</si>
  <si>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</si>
  <si>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</si>
  <si>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</si>
  <si>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</si>
  <si>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</si>
  <si>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</si>
  <si>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</si>
  <si>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</si>
  <si>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</si>
  <si>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</si>
  <si>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</si>
  <si>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</si>
  <si>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</si>
  <si>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</si>
  <si>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</si>
  <si>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</si>
  <si>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</si>
  <si>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</si>
  <si>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</si>
  <si>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</si>
  <si>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</si>
  <si>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</si>
  <si>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</si>
  <si>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</si>
  <si>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</si>
  <si>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</si>
  <si>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</si>
  <si>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</si>
  <si>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</si>
  <si>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</si>
  <si>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</si>
  <si>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</si>
  <si>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</si>
  <si>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</si>
  <si>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</si>
  <si>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</si>
  <si>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</si>
  <si>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</si>
  <si>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</si>
  <si>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</si>
  <si>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</si>
  <si>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</si>
  <si>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</si>
  <si>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</si>
  <si>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</si>
  <si>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</si>
  <si>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</si>
  <si>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</si>
  <si>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</si>
  <si>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</si>
  <si>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</si>
  <si>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</si>
  <si>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</si>
  <si>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</si>
  <si>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</si>
  <si>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</si>
  <si>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</si>
  <si>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</si>
  <si>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</si>
  <si>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</si>
  <si>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</si>
  <si>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</si>
  <si>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</si>
  <si>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</si>
  <si>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</si>
  <si>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</si>
  <si>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</si>
  <si>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</si>
  <si>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</si>
  <si>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</si>
  <si>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</si>
  <si>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</si>
  <si>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</si>
  <si>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</si>
  <si>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</si>
  <si>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</si>
  <si>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</si>
  <si>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</si>
  <si>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</si>
  <si>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</si>
  <si>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</si>
  <si>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</si>
  <si>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</si>
  <si>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</si>
  <si>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</si>
  <si>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</si>
  <si>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</si>
  <si>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</si>
  <si>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</si>
  <si>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</si>
  <si>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</si>
  <si>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</si>
  <si>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</si>
  <si>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</si>
  <si>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</si>
  <si>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</si>
  <si>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</si>
  <si>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</si>
  <si>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</si>
  <si>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</si>
  <si>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</si>
  <si>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</si>
  <si>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</si>
  <si>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</si>
  <si>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</si>
  <si>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</si>
  <si>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</si>
  <si>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</si>
  <si>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</si>
  <si>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</si>
  <si>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</si>
  <si>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</si>
  <si>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</si>
  <si>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</si>
  <si>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</si>
  <si>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</si>
  <si>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</si>
  <si>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</si>
  <si>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</si>
  <si>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</si>
  <si>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</si>
  <si>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</si>
  <si>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</si>
  <si>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</si>
  <si>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</si>
  <si>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</si>
  <si>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</si>
  <si>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</si>
  <si>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</si>
  <si>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</si>
  <si>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</si>
  <si>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</si>
  <si>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</si>
  <si>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</si>
  <si>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</si>
  <si>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</si>
  <si>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</si>
  <si>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</si>
  <si>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</si>
  <si>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</si>
  <si>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</si>
  <si>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</si>
  <si>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</si>
  <si>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</si>
  <si>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</si>
  <si>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</si>
  <si>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</si>
  <si>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</si>
  <si>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</si>
  <si>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</si>
  <si>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</si>
  <si>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</si>
  <si>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</si>
  <si>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</si>
  <si>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</si>
  <si>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</si>
  <si>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</si>
  <si>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</si>
  <si>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</si>
  <si>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</si>
  <si>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</si>
  <si>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</si>
  <si>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</si>
  <si>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</si>
  <si>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</si>
  <si>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</si>
  <si>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</si>
  <si>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</si>
  <si>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</si>
  <si>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</si>
  <si>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</si>
  <si>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</si>
  <si>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</si>
  <si>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</si>
  <si>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</si>
  <si>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</si>
  <si>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</si>
  <si>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</si>
  <si>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</si>
  <si>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</si>
  <si>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</si>
  <si>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</si>
  <si>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</si>
  <si>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</si>
  <si>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</si>
  <si>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</si>
  <si>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</si>
  <si>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</si>
  <si>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</si>
  <si>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</si>
  <si>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</si>
  <si>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</si>
  <si>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</si>
  <si>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</si>
  <si>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</si>
  <si>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</si>
  <si>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</si>
  <si>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</si>
  <si>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</si>
  <si>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</si>
  <si>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</si>
  <si>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</si>
  <si>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</si>
  <si>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</si>
  <si>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</si>
  <si>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</si>
  <si>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</si>
  <si>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</si>
  <si>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</si>
  <si>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</si>
  <si>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</si>
  <si>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</si>
  <si>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</si>
  <si>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</si>
  <si>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</si>
  <si>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</si>
  <si>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</si>
  <si>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</si>
  <si>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</si>
  <si>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</si>
  <si>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</si>
  <si>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</si>
  <si>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</si>
  <si>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</si>
  <si>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</si>
  <si>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</si>
  <si>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</si>
  <si>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</si>
  <si>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</si>
  <si>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</si>
  <si>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</si>
  <si>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</si>
  <si>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</si>
  <si>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</si>
  <si>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</si>
  <si>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</si>
  <si>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</si>
  <si>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</si>
  <si>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</si>
  <si>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</si>
  <si>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</si>
  <si>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</si>
  <si>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</si>
  <si>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</si>
  <si>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</si>
  <si>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</si>
  <si>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</si>
  <si>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</si>
  <si>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</si>
  <si>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</si>
  <si>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</si>
  <si>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</si>
  <si>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</si>
  <si>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</si>
  <si>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</si>
  <si>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</si>
  <si>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</si>
  <si>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</si>
  <si>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</si>
  <si>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</si>
  <si>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</si>
  <si>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</si>
  <si>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</si>
  <si>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</si>
  <si>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</si>
  <si>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</si>
  <si>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</si>
  <si>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</si>
  <si>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</si>
  <si>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</si>
  <si>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</si>
  <si>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</si>
  <si>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</si>
  <si>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</si>
  <si>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</si>
  <si>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</si>
  <si>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</si>
  <si>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</si>
  <si>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</si>
  <si>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</si>
  <si>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</si>
  <si>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</si>
  <si>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</si>
  <si>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</si>
  <si>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</si>
  <si>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</si>
  <si>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</si>
  <si>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</si>
  <si>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</si>
  <si>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</si>
  <si>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</si>
  <si>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</si>
  <si>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</si>
  <si>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</si>
  <si>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</si>
  <si>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</si>
  <si>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</si>
  <si>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</si>
  <si>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</si>
  <si>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</si>
  <si>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</si>
  <si>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</si>
  <si>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</si>
  <si>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</si>
  <si>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</si>
  <si>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</si>
  <si>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</si>
  <si>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</si>
  <si>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</si>
  <si>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</si>
  <si>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</si>
  <si>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</si>
  <si>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</si>
  <si>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</si>
  <si>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</si>
  <si>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</si>
  <si>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</si>
  <si>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</si>
  <si>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</si>
  <si>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</si>
  <si>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</si>
  <si>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</si>
  <si>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</si>
  <si>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</si>
  <si>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</si>
  <si>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</si>
  <si>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</si>
  <si>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</si>
  <si>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</si>
  <si>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</si>
  <si>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</si>
  <si>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</si>
  <si>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</si>
  <si>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</si>
  <si>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</si>
  <si>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</si>
  <si>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</si>
  <si>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</si>
  <si>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</si>
  <si>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</si>
  <si>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</si>
  <si>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</si>
  <si>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</si>
  <si>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</si>
  <si>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</si>
  <si>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</si>
  <si>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</si>
  <si>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</si>
  <si>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</si>
  <si>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</si>
  <si>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</si>
  <si>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</si>
  <si>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</si>
  <si>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</si>
  <si>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</si>
  <si>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</si>
  <si>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</si>
  <si>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</si>
  <si>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</si>
  <si>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</si>
  <si>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</si>
  <si>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</si>
  <si>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</si>
  <si>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</si>
  <si>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</si>
  <si>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</si>
  <si>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</si>
  <si>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</si>
  <si>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</si>
  <si>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</si>
  <si>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</si>
  <si>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</si>
  <si>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</si>
  <si>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</si>
  <si>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</si>
  <si>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</si>
  <si>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</si>
  <si>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</si>
  <si>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</si>
  <si>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</si>
  <si>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</si>
  <si>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</si>
  <si>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</si>
  <si>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</si>
  <si>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</si>
  <si>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</si>
  <si>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</si>
  <si>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</si>
  <si>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</si>
  <si>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</si>
  <si>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</si>
  <si>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</si>
  <si>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</si>
  <si>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</si>
  <si>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</si>
  <si>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</si>
  <si>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</si>
  <si>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</si>
  <si>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</si>
  <si>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</si>
  <si>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</si>
  <si>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</si>
  <si>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</si>
  <si>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</si>
  <si>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</si>
  <si>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</si>
  <si>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</si>
  <si>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</si>
  <si>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</si>
  <si>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</si>
  <si>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</si>
  <si>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</si>
  <si>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</si>
  <si>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</si>
  <si>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</si>
  <si>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</si>
  <si>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</si>
  <si>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</si>
  <si>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</si>
  <si>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</si>
  <si>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</si>
  <si>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</si>
  <si>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</si>
  <si>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</si>
  <si>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</si>
  <si>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</si>
  <si>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</si>
  <si>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</si>
  <si>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</si>
  <si>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</si>
  <si>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</si>
  <si>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</si>
  <si>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</si>
  <si>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</si>
  <si>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</si>
  <si>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</si>
  <si>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</si>
  <si>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</si>
  <si>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</si>
  <si>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</si>
  <si>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</si>
  <si>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</si>
  <si>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</si>
  <si>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</si>
  <si>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</si>
  <si>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</si>
  <si>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</si>
  <si>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</si>
  <si>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</si>
  <si>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</si>
  <si>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</si>
  <si>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</si>
  <si>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</si>
  <si>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</si>
  <si>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</si>
  <si>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</si>
  <si>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</si>
  <si>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</si>
  <si>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</si>
  <si>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</si>
  <si>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</si>
  <si>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</si>
  <si>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</si>
  <si>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</si>
  <si>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</si>
  <si>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</si>
  <si>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</si>
  <si>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</si>
  <si>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</si>
  <si>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</si>
  <si>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</si>
  <si>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</si>
  <si>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</si>
  <si>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</si>
  <si>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</si>
  <si>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</si>
  <si>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</si>
  <si>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</si>
  <si>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</si>
  <si>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</si>
  <si>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</si>
  <si>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</si>
  <si>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</si>
  <si>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</si>
  <si>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</si>
  <si>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</si>
  <si>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</si>
  <si>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</si>
  <si>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</si>
  <si>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</si>
  <si>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</si>
  <si>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</si>
  <si>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</si>
  <si>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</si>
  <si>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</si>
  <si>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</si>
  <si>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</si>
  <si>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</si>
  <si>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</si>
  <si>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</si>
  <si>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</si>
  <si>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</si>
  <si>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</si>
  <si>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</si>
  <si>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</si>
  <si>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</si>
  <si>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</si>
  <si>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</si>
  <si>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</si>
  <si>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</si>
  <si>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</si>
  <si>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</si>
  <si>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</si>
  <si>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</si>
  <si>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</si>
  <si>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</si>
  <si>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</si>
  <si>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</si>
  <si>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</si>
  <si>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</si>
  <si>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</si>
  <si>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</si>
  <si>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</si>
  <si>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</si>
  <si>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</si>
  <si>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</si>
  <si>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</si>
  <si>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</si>
  <si>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</si>
  <si>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</si>
  <si>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</si>
  <si>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</si>
  <si>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</si>
  <si>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</si>
  <si>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</si>
  <si>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</si>
  <si>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</si>
  <si>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</si>
  <si>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</si>
  <si>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</si>
  <si>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</si>
  <si>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</si>
  <si>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</si>
  <si>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</si>
  <si>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</si>
  <si>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</si>
  <si>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</si>
  <si>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</si>
  <si>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</si>
  <si>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</si>
  <si>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</si>
  <si>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</si>
  <si>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</si>
  <si>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</si>
  <si>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</si>
  <si>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</si>
  <si>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</si>
  <si>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</si>
  <si>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</si>
  <si>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</si>
  <si>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</si>
  <si>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</si>
  <si>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</si>
  <si>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</si>
  <si>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</si>
  <si>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</si>
  <si>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</si>
  <si>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</si>
  <si>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</si>
  <si>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</si>
  <si>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</si>
  <si>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</si>
  <si>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</si>
  <si>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</si>
  <si>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</si>
  <si>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</si>
  <si>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</si>
  <si>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</si>
  <si>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</si>
  <si>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</si>
  <si>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</si>
  <si>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</si>
  <si>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</si>
  <si>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</si>
  <si>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</si>
  <si>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</si>
  <si>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</si>
  <si>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</si>
  <si>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</si>
  <si>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</si>
  <si>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</si>
  <si>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</si>
  <si>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</si>
  <si>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</si>
  <si>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</si>
  <si>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</si>
  <si>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</si>
  <si>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</si>
  <si>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</si>
  <si>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</si>
  <si>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</si>
  <si>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</si>
  <si>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</si>
  <si>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</si>
  <si>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</si>
  <si>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</si>
  <si>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</si>
  <si>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</si>
  <si>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</si>
  <si>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</si>
  <si>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</si>
  <si>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</si>
  <si>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</si>
  <si>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</si>
  <si>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</si>
  <si>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</si>
  <si>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</si>
  <si>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</si>
  <si>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</si>
  <si>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</si>
  <si>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</si>
  <si>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</si>
  <si>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</si>
  <si>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</si>
  <si>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</si>
  <si>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</si>
  <si>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</si>
  <si>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</si>
  <si>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</si>
  <si>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</si>
  <si>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</si>
  <si>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</si>
  <si>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</si>
  <si>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</si>
  <si>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</si>
  <si>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</si>
  <si>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</si>
  <si>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</si>
  <si>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</si>
  <si>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</si>
  <si>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</si>
  <si>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</si>
  <si>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</si>
  <si>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</si>
  <si>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</si>
  <si>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</si>
  <si>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</si>
  <si>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</si>
  <si>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</si>
  <si>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</si>
  <si>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</si>
  <si>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</si>
  <si>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</si>
  <si>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</si>
  <si>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</si>
  <si>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</si>
  <si>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</si>
  <si>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</si>
  <si>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</si>
  <si>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</si>
  <si>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</si>
  <si>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</si>
  <si>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</si>
  <si>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</si>
  <si>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</si>
  <si>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</si>
  <si>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</si>
  <si>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</si>
  <si>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</si>
  <si>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</si>
  <si>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</si>
  <si>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</si>
  <si>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</si>
  <si>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</si>
  <si>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</si>
  <si>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</si>
  <si>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</si>
  <si>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</si>
  <si>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</si>
  <si>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</si>
  <si>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</si>
  <si>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</si>
  <si>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</si>
  <si>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</si>
  <si>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</si>
  <si>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</si>
  <si>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</si>
  <si>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</si>
  <si>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</si>
  <si>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</si>
  <si>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</si>
  <si>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</si>
  <si>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</si>
  <si>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</si>
  <si>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</si>
  <si>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</si>
  <si>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</si>
  <si>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</si>
  <si>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</si>
  <si>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</si>
  <si>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</si>
  <si>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</si>
  <si>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</si>
  <si>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</si>
  <si>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</si>
  <si>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</si>
  <si>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</si>
  <si>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</si>
  <si>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</si>
  <si>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</si>
  <si>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</si>
  <si>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</si>
  <si>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</si>
  <si>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</si>
  <si>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</si>
  <si>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</si>
  <si>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</si>
  <si>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</si>
  <si>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</si>
  <si>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</si>
  <si>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</si>
  <si>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</si>
  <si>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</si>
  <si>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</si>
  <si>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</si>
  <si>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</si>
  <si>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</si>
  <si>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</si>
  <si>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</si>
  <si>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</si>
  <si>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</si>
  <si>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</si>
  <si>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</si>
  <si>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</si>
  <si>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</si>
  <si>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</si>
  <si>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</si>
  <si>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</si>
  <si>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</si>
  <si>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</si>
  <si>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</si>
  <si>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</si>
  <si>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</si>
  <si>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</si>
  <si>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</si>
  <si>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</si>
  <si>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</si>
  <si>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</si>
  <si>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</si>
  <si>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</si>
  <si>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</si>
  <si>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</si>
  <si>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</si>
  <si>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</si>
  <si>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</si>
  <si>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</si>
  <si>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</si>
  <si>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</si>
  <si>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</si>
  <si>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</si>
  <si>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</si>
  <si>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</si>
  <si>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</si>
  <si>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</si>
  <si>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</si>
  <si>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</si>
  <si>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</si>
  <si>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</si>
  <si>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</si>
  <si>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</si>
  <si>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</si>
  <si>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</si>
  <si>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</si>
  <si>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</si>
  <si>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</si>
  <si>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</si>
  <si>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</si>
  <si>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</si>
  <si>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</si>
  <si>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</si>
  <si>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</si>
  <si>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</si>
  <si>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</si>
  <si>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</si>
  <si>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</si>
  <si>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</si>
  <si>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</si>
  <si>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</si>
  <si>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</si>
  <si>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</si>
  <si>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</si>
  <si>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</si>
  <si>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</si>
  <si>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</si>
  <si>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</si>
  <si>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</si>
  <si>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</si>
  <si>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</si>
  <si>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</si>
  <si>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</si>
  <si>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</si>
  <si>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</si>
  <si>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</si>
  <si>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</si>
  <si>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</si>
  <si>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</si>
  <si>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</si>
  <si>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</si>
  <si>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</si>
  <si>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</si>
  <si>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</si>
  <si>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</si>
  <si>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</si>
  <si>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</si>
  <si>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</si>
  <si>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</si>
  <si>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</si>
  <si>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</si>
  <si>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</si>
  <si>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</si>
  <si>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</si>
  <si>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</si>
  <si>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</si>
  <si>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</si>
  <si>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</si>
  <si>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</si>
  <si>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</si>
  <si>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</si>
  <si>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</si>
  <si>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</si>
  <si>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</si>
  <si>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</si>
  <si>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</si>
  <si>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</si>
  <si>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</si>
  <si>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</si>
  <si>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</si>
  <si>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</si>
  <si>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</si>
  <si>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</si>
  <si>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</si>
  <si>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</si>
  <si>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</si>
  <si>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</si>
  <si>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</si>
  <si>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</si>
  <si>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</si>
  <si>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</si>
  <si>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</si>
  <si>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</si>
  <si>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</si>
  <si>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</si>
  <si>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</si>
  <si>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</si>
  <si>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</si>
  <si>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</si>
  <si>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</si>
  <si>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</si>
  <si>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</si>
  <si>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</si>
  <si>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</si>
  <si>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</si>
  <si>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</si>
  <si>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</si>
  <si>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</si>
  <si>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</si>
  <si>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</si>
  <si>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</si>
  <si>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</si>
  <si>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</si>
  <si>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</si>
  <si>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</si>
  <si>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</si>
  <si>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</si>
  <si>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</si>
  <si>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</si>
  <si>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</si>
  <si>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</si>
  <si>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</si>
  <si>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</si>
  <si>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</si>
  <si>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</si>
  <si>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</si>
  <si>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</si>
  <si>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</si>
  <si>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</si>
  <si>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</si>
  <si>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</si>
  <si>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</si>
  <si>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</si>
  <si>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</si>
  <si>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</si>
  <si>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</si>
  <si>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</si>
  <si>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</si>
  <si>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</si>
  <si>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</si>
  <si>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</si>
  <si>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</si>
  <si>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</si>
  <si>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</si>
  <si>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</si>
  <si>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</si>
  <si>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</si>
  <si>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</si>
  <si>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</si>
  <si>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</si>
  <si>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</si>
  <si>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</si>
  <si>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</si>
  <si>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</si>
  <si>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</si>
  <si>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</si>
  <si>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</si>
  <si>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</si>
  <si>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</si>
  <si>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</si>
  <si>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</si>
  <si>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</si>
  <si>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</si>
  <si>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</si>
  <si>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</si>
  <si>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</si>
  <si>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</si>
  <si>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</si>
  <si>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</si>
  <si>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</si>
  <si>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</si>
  <si>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</si>
  <si>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</si>
  <si>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</si>
  <si>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</si>
  <si>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</si>
  <si>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</si>
  <si>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</si>
  <si>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</si>
  <si>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</si>
  <si>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</si>
  <si>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</si>
  <si>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</si>
  <si>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</si>
  <si>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</si>
  <si>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</si>
  <si>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</si>
  <si>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</si>
  <si>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</si>
  <si>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</si>
  <si>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</si>
  <si>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</si>
  <si>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</si>
  <si>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</si>
  <si>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</si>
  <si>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</si>
  <si>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</si>
  <si>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</si>
  <si>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</si>
  <si>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</si>
  <si>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</si>
  <si>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</si>
  <si>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</si>
  <si>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</si>
  <si>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</si>
  <si>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</si>
  <si>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</si>
  <si>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</si>
  <si>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</si>
  <si>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</si>
  <si>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</si>
  <si>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</si>
  <si>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</si>
  <si>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</si>
  <si>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</si>
  <si>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</si>
  <si>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</si>
  <si>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</si>
  <si>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</si>
  <si>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</si>
  <si>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</si>
  <si>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</si>
  <si>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</si>
  <si>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</si>
  <si>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</si>
  <si>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</si>
  <si>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</si>
  <si>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</si>
  <si>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</si>
  <si>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</si>
  <si>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</si>
  <si>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</si>
  <si>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</si>
  <si>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</si>
  <si>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</si>
  <si>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</si>
  <si>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</si>
  <si>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</si>
  <si>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</si>
  <si>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</si>
  <si>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</si>
  <si>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</si>
  <si>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</si>
  <si>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</si>
  <si>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</si>
  <si>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</si>
  <si>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</si>
  <si>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</si>
  <si>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</si>
  <si>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</si>
  <si>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</si>
  <si>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</si>
  <si>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</si>
  <si>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</si>
  <si>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</si>
  <si>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</si>
  <si>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</si>
  <si>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</si>
  <si>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</si>
  <si>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</si>
  <si>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</si>
  <si>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</si>
  <si>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</si>
  <si>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</si>
  <si>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</si>
  <si>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</si>
  <si>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</si>
  <si>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</si>
  <si>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</si>
  <si>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</si>
  <si>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</si>
  <si>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</si>
  <si>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</si>
  <si>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</si>
  <si>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</si>
  <si>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</si>
  <si>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</si>
  <si>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</si>
  <si>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</si>
  <si>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</si>
  <si>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</si>
  <si>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</si>
  <si>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</si>
  <si>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</si>
  <si>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</si>
  <si>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</si>
  <si>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</si>
  <si>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</si>
  <si>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</si>
  <si>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</si>
  <si>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</si>
  <si>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</si>
  <si>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</si>
  <si>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</si>
  <si>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</si>
  <si>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</si>
  <si>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</si>
  <si>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</si>
  <si>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</si>
  <si>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</si>
  <si>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</si>
  <si>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</si>
  <si>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</si>
  <si>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</si>
  <si>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</si>
  <si>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</si>
  <si>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</si>
  <si>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</si>
  <si>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</si>
  <si>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</si>
  <si>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</si>
  <si>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</si>
  <si>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</si>
  <si>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</si>
  <si>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</si>
  <si>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</si>
  <si>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</si>
  <si>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</si>
  <si>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</si>
  <si>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</si>
  <si>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</si>
  <si>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</si>
  <si>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</si>
  <si>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</si>
  <si>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</si>
  <si>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</si>
  <si>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</si>
  <si>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</si>
  <si>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</si>
  <si>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</si>
  <si>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</si>
  <si>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</si>
  <si>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</si>
  <si>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</si>
  <si>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</si>
  <si>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</si>
  <si>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</si>
  <si>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</si>
  <si>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</si>
  <si>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</si>
  <si>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</si>
  <si>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</si>
  <si>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</si>
  <si>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</si>
  <si>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</si>
  <si>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</si>
  <si>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</si>
  <si>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</si>
  <si>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</si>
  <si>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</si>
  <si>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</si>
  <si>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</si>
  <si>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</si>
  <si>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</si>
  <si>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</si>
  <si>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</si>
  <si>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</si>
  <si>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</si>
  <si>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</si>
  <si>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</si>
  <si>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</si>
  <si>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</si>
  <si>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</si>
  <si>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</si>
  <si>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</si>
  <si>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</si>
  <si>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</si>
  <si>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</si>
  <si>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</si>
  <si>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</si>
  <si>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</si>
  <si>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</si>
  <si>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</si>
  <si>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</si>
  <si>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</si>
  <si>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</si>
  <si>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</si>
  <si>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</si>
  <si>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</si>
  <si>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</si>
  <si>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</si>
  <si>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</si>
  <si>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</si>
  <si>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</si>
  <si>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</si>
  <si>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</si>
  <si>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</si>
  <si>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</si>
  <si>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</si>
  <si>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</si>
  <si>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</si>
  <si>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</si>
  <si>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</si>
  <si>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</si>
  <si>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</si>
  <si>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</si>
  <si>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</si>
  <si>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</si>
  <si>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</si>
  <si>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</si>
  <si>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</si>
  <si>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</si>
  <si>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</si>
  <si>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</si>
  <si>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</si>
  <si>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</si>
  <si>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</si>
  <si>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</si>
  <si>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</si>
  <si>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</si>
  <si>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</si>
  <si>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</si>
  <si>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</si>
  <si>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</si>
  <si>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</si>
  <si>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</si>
  <si>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</si>
  <si>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</si>
  <si>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</si>
  <si>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</si>
  <si>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</si>
  <si>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</si>
  <si>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</si>
  <si>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</si>
  <si>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</si>
  <si>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</si>
  <si>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</si>
  <si>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</si>
  <si>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</si>
  <si>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</si>
  <si>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</si>
  <si>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</si>
  <si>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</si>
  <si>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</si>
  <si>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</si>
  <si>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</si>
  <si>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</si>
  <si>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</si>
  <si>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</si>
  <si>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</si>
  <si>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</si>
  <si>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</si>
  <si>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</si>
  <si>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</si>
  <si>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</si>
  <si>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</si>
  <si>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</si>
  <si>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</si>
  <si>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</si>
  <si>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</si>
  <si>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</si>
  <si>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</si>
  <si>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</si>
  <si>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</si>
  <si>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</si>
  <si>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</si>
  <si>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</si>
  <si>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</si>
  <si>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</si>
  <si>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</si>
  <si>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</si>
  <si>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</si>
  <si>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</si>
  <si>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</si>
  <si>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</si>
  <si>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</si>
  <si>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</si>
  <si>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</si>
  <si>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</si>
  <si>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</si>
  <si>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</si>
  <si>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</si>
  <si>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</si>
  <si>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</si>
  <si>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</si>
  <si>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</si>
  <si>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</si>
  <si>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</si>
  <si>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</si>
  <si>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</si>
  <si>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</si>
  <si>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</si>
  <si>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</si>
  <si>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</si>
  <si>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</si>
  <si>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</si>
  <si>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</si>
  <si>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</si>
  <si>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</si>
  <si>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</si>
  <si>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</si>
  <si>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</si>
  <si>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</si>
  <si>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</si>
  <si>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</si>
  <si>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</si>
  <si>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</si>
  <si>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</si>
  <si>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</si>
  <si>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</si>
  <si>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</si>
  <si>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</si>
  <si>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</si>
  <si>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</si>
  <si>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</si>
  <si>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</si>
  <si>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</si>
  <si>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</si>
  <si>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</si>
  <si>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</si>
  <si>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</si>
  <si>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</si>
  <si>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</si>
  <si>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</si>
  <si>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</si>
  <si>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</si>
  <si>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</si>
  <si>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</si>
  <si>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</si>
  <si>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</si>
  <si>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</si>
  <si>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</si>
  <si>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</si>
  <si>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</si>
  <si>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</si>
  <si>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</si>
  <si>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</si>
  <si>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</si>
  <si>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</si>
  <si>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</si>
  <si>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</si>
  <si>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</si>
  <si>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</si>
  <si>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</si>
  <si>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</si>
  <si>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</si>
  <si>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</si>
  <si>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</si>
  <si>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</si>
  <si>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</si>
  <si>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</si>
  <si>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</si>
  <si>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</si>
  <si>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</si>
  <si>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</si>
  <si>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</si>
  <si>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</si>
  <si>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</si>
  <si>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</si>
  <si>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</si>
  <si>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</si>
  <si>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</si>
  <si>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</si>
  <si>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</si>
  <si>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</si>
  <si>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</si>
  <si>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</si>
  <si>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</si>
  <si>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</si>
  <si>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</si>
  <si>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</si>
  <si>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</si>
  <si>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</si>
  <si>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</si>
  <si>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</si>
  <si>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</si>
  <si>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</si>
  <si>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</si>
  <si>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</si>
  <si>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</si>
  <si>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</si>
  <si>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</si>
  <si>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</si>
  <si>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</si>
  <si>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</si>
  <si>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</si>
  <si>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</si>
  <si>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</si>
  <si>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</si>
  <si>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</si>
  <si>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</si>
  <si>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</si>
  <si>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</si>
  <si>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</si>
  <si>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</si>
  <si>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</si>
  <si>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</si>
  <si>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</si>
  <si>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</si>
  <si>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</si>
  <si>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</si>
  <si>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</si>
  <si>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</si>
  <si>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</si>
  <si>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</si>
  <si>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</si>
  <si>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</si>
  <si>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</si>
  <si>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</si>
  <si>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</si>
  <si>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</si>
  <si>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</si>
  <si>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</si>
  <si>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</si>
  <si>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</si>
  <si>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</si>
  <si>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</si>
  <si>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</si>
  <si>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</si>
  <si>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</si>
  <si>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</si>
  <si>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</si>
  <si>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</si>
  <si>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</si>
  <si>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</si>
  <si>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</si>
  <si>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</si>
  <si>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</si>
  <si>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</si>
  <si>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</si>
  <si>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</si>
  <si>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</si>
  <si>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</si>
  <si>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</si>
  <si>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</si>
  <si>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</si>
  <si>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</si>
  <si>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</si>
  <si>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</si>
  <si>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</si>
  <si>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</si>
  <si>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</si>
  <si>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</si>
  <si>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</si>
  <si>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</si>
  <si>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</si>
  <si>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</si>
  <si>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</si>
  <si>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</si>
  <si>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</si>
  <si>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</si>
  <si>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</si>
  <si>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</si>
  <si>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</si>
  <si>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</si>
  <si>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</si>
  <si>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</si>
  <si>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</si>
  <si>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</si>
  <si>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</si>
  <si>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</si>
  <si>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</si>
  <si>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</si>
  <si>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</si>
  <si>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</si>
  <si>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</si>
  <si>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</si>
  <si>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</si>
  <si>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</si>
  <si>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</si>
  <si>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</si>
  <si>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</si>
  <si>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</si>
  <si>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</si>
  <si>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</si>
  <si>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</si>
  <si>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</si>
  <si>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</si>
  <si>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</si>
  <si>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</si>
  <si>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</si>
  <si>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</si>
  <si>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</si>
  <si>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</si>
  <si>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</si>
  <si>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</si>
  <si>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</si>
  <si>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</si>
  <si>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</si>
  <si>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</si>
  <si>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</si>
  <si>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</si>
  <si>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</si>
  <si>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</si>
  <si>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</si>
  <si>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</si>
  <si>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</si>
  <si>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</si>
  <si>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</si>
  <si>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</si>
  <si>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</si>
  <si>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</si>
  <si>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</si>
  <si>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</si>
  <si>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</si>
  <si>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</si>
  <si>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</si>
  <si>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</si>
  <si>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</si>
  <si>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</si>
  <si>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</si>
  <si>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</si>
  <si>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</si>
  <si>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</si>
  <si>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</si>
  <si>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</si>
  <si>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</si>
  <si>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</si>
  <si>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</si>
  <si>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</si>
  <si>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</si>
  <si>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</si>
  <si>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</si>
  <si>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</si>
  <si>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</si>
  <si>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</si>
  <si>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</si>
  <si>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</si>
  <si>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</si>
  <si>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</si>
  <si>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</si>
  <si>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</si>
  <si>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</si>
  <si>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</si>
  <si>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</si>
  <si>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</si>
  <si>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</si>
  <si>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</si>
  <si>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</si>
  <si>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</si>
  <si>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</si>
  <si>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</si>
  <si>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</si>
  <si>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</si>
  <si>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</si>
  <si>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</si>
  <si>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</si>
  <si>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</si>
  <si>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</si>
  <si>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</si>
  <si>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</si>
  <si>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</si>
  <si>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</si>
  <si>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</si>
  <si>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</si>
  <si>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</si>
  <si>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</si>
  <si>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</si>
  <si>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</si>
  <si>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</si>
  <si>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</si>
  <si>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</si>
  <si>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</si>
  <si>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</si>
  <si>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</si>
  <si>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</si>
  <si>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</si>
  <si>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</si>
  <si>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</si>
  <si>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</si>
  <si>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</si>
  <si>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</si>
  <si>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</si>
  <si>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</si>
  <si>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</si>
  <si>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</si>
  <si>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</si>
  <si>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</si>
  <si>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</si>
  <si>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</si>
  <si>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</si>
  <si>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</si>
  <si>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</si>
  <si>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</si>
  <si>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</si>
  <si>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</si>
  <si>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</si>
  <si>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</si>
  <si>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</si>
  <si>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</si>
  <si>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</si>
  <si>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</si>
  <si>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</si>
  <si>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</si>
  <si>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</si>
  <si>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</si>
  <si>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</si>
  <si>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</si>
  <si>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</si>
  <si>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</si>
  <si>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</si>
  <si>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</si>
  <si>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</si>
  <si>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</si>
  <si>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</si>
  <si>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</si>
  <si>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</si>
  <si>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</si>
  <si>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</si>
  <si>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</si>
  <si>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</si>
  <si>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</si>
  <si>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</si>
  <si>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</si>
  <si>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</si>
  <si>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</si>
  <si>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</si>
  <si>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</si>
  <si>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</si>
  <si>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</si>
  <si>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</si>
  <si>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</si>
  <si>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</si>
  <si>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</si>
  <si>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</si>
  <si>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</si>
  <si>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</si>
  <si>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</si>
  <si>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</si>
  <si>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</si>
  <si>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</si>
  <si>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</si>
  <si>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</si>
  <si>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</si>
  <si>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</si>
  <si>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</si>
  <si>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</si>
  <si>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</si>
  <si>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</si>
  <si>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</si>
  <si>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</si>
  <si>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</si>
  <si>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</si>
  <si>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</si>
  <si>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</si>
  <si>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</si>
  <si>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</si>
  <si>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</si>
  <si>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</si>
  <si>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</si>
  <si>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</si>
  <si>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</si>
  <si>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</si>
  <si>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</si>
  <si>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</si>
  <si>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</si>
  <si>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</si>
  <si>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</si>
  <si>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</si>
  <si>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</si>
  <si>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</si>
  <si>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</si>
  <si>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</si>
  <si>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</si>
  <si>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</si>
  <si>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</si>
  <si>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</si>
  <si>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</si>
  <si>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</si>
  <si>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</si>
  <si>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</si>
  <si>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</si>
  <si>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</si>
  <si>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</si>
  <si>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</si>
  <si>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</si>
  <si>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</si>
  <si>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</si>
  <si>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</si>
  <si>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</si>
  <si>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</si>
  <si>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</si>
  <si>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</si>
  <si>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</si>
  <si>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</si>
  <si>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</si>
  <si>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</si>
  <si>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</si>
  <si>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</si>
  <si>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</si>
  <si>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</si>
  <si>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</si>
  <si>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</si>
  <si>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</si>
  <si>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</si>
  <si>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</si>
  <si>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</si>
  <si>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</si>
  <si>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</si>
  <si>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</si>
  <si>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</si>
  <si>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</si>
  <si>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</si>
  <si>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</si>
  <si>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</si>
  <si>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</si>
  <si>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</si>
  <si>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</si>
  <si>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</si>
  <si>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</si>
  <si>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</si>
  <si>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</si>
  <si>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</si>
  <si>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</si>
  <si>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</si>
  <si>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</si>
  <si>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</si>
  <si>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</si>
  <si>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</si>
  <si>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</si>
  <si>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</si>
  <si>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</si>
  <si>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</si>
  <si>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</si>
  <si>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</si>
  <si>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</si>
  <si>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</si>
  <si>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</si>
  <si>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</si>
  <si>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</si>
  <si>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</si>
  <si>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</si>
  <si>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</si>
  <si>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</si>
  <si>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</si>
  <si>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</si>
  <si>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</si>
  <si>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</si>
  <si>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</si>
  <si>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</si>
  <si>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</si>
  <si>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</si>
  <si>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</si>
  <si>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</si>
  <si>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</si>
  <si>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</si>
  <si>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</si>
  <si>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</si>
  <si>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</si>
  <si>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</si>
  <si>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</si>
  <si>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</si>
  <si>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</si>
  <si>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</si>
  <si>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</si>
  <si>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</si>
  <si>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</si>
  <si>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</si>
  <si>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</si>
  <si>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</si>
  <si>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</si>
  <si>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</si>
  <si>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</si>
  <si>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</si>
  <si>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</si>
  <si>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</si>
  <si>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</si>
  <si>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</si>
  <si>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</si>
  <si>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</si>
  <si>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</si>
  <si>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</si>
  <si>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</si>
  <si>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</si>
  <si>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</si>
  <si>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</si>
  <si>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</si>
  <si>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</si>
  <si>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</si>
  <si>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</si>
  <si>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</si>
  <si>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</si>
  <si>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</si>
  <si>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</si>
  <si>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</si>
  <si>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</si>
  <si>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</si>
  <si>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</si>
  <si>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</si>
  <si>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</si>
  <si>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</si>
  <si>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</si>
  <si>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</si>
  <si>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</si>
  <si>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</si>
  <si>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</si>
  <si>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</si>
  <si>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</si>
  <si>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</si>
  <si>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</si>
  <si>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</si>
  <si>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</si>
  <si>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</si>
  <si>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</si>
  <si>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</si>
  <si>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</si>
  <si>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</si>
  <si>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</si>
  <si>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</si>
  <si>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</si>
  <si>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</si>
  <si>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</si>
  <si>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</si>
  <si>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</si>
  <si>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</si>
  <si>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</si>
  <si>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</si>
  <si>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</si>
  <si>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</si>
  <si>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</si>
  <si>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</si>
  <si>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</si>
  <si>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</si>
  <si>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</si>
  <si>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</si>
  <si>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</si>
  <si>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</si>
  <si>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</si>
  <si>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</si>
  <si>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</si>
  <si>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</si>
  <si>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</si>
  <si>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</si>
  <si>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</si>
  <si>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</si>
  <si>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</si>
  <si>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</si>
  <si>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</si>
  <si>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</si>
  <si>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</si>
  <si>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</si>
  <si>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</si>
  <si>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</si>
  <si>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</si>
  <si>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</si>
  <si>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</si>
  <si>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</si>
  <si>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</si>
  <si>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</si>
  <si>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</si>
  <si>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</si>
  <si>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</si>
  <si>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</si>
  <si>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</si>
  <si>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</si>
  <si>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</si>
  <si>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</si>
  <si>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</si>
  <si>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</si>
  <si>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</si>
  <si>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</si>
  <si>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</si>
  <si>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</si>
  <si>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</si>
  <si>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</si>
  <si>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</si>
  <si>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</si>
  <si>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</si>
  <si>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</si>
  <si>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</si>
  <si>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</si>
  <si>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</si>
  <si>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</si>
  <si>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</si>
  <si>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</si>
  <si>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</si>
  <si>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</si>
  <si>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</si>
  <si>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</si>
  <si>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</si>
  <si>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</si>
  <si>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</si>
  <si>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</si>
  <si>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</si>
  <si>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</si>
  <si>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</si>
  <si>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</si>
  <si>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</si>
  <si>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</si>
  <si>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</si>
  <si>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</si>
  <si>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</si>
  <si>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</si>
  <si>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</si>
  <si>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</si>
  <si>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</si>
  <si>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</si>
  <si>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</si>
  <si>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</si>
  <si>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</si>
  <si>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</si>
  <si>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</si>
  <si>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</si>
  <si>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</si>
  <si>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</si>
  <si>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</si>
  <si>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</si>
  <si>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</si>
  <si>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</si>
  <si>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</si>
  <si>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</si>
  <si>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</si>
  <si>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</si>
  <si>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</si>
  <si>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</si>
  <si>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</si>
  <si>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</si>
  <si>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</si>
  <si>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</si>
  <si>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</si>
  <si>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</si>
  <si>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</si>
  <si>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</si>
  <si>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</si>
  <si>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</si>
  <si>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</si>
  <si>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</si>
  <si>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</si>
  <si>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</si>
  <si>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</si>
  <si>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</si>
  <si>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</si>
  <si>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</si>
  <si>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</si>
  <si>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</si>
  <si>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</si>
  <si>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</si>
  <si>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</si>
  <si>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</si>
  <si>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</si>
  <si>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</si>
  <si>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</si>
  <si>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</si>
  <si>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</si>
  <si>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</si>
  <si>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</si>
  <si>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</si>
  <si>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</si>
  <si>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</si>
  <si>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</si>
  <si>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</si>
  <si>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</si>
  <si>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</si>
  <si>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</si>
  <si>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</si>
  <si>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</si>
  <si>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</si>
  <si>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</si>
  <si>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</si>
  <si>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</si>
  <si>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</si>
  <si>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</si>
  <si>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</si>
  <si>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</si>
  <si>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</si>
  <si>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</si>
  <si>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</si>
  <si>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</si>
  <si>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</si>
  <si>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</si>
  <si>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</si>
  <si>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</si>
  <si>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</si>
  <si>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</si>
  <si>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</si>
  <si>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</si>
  <si>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</si>
  <si>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</si>
  <si>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</si>
  <si>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</si>
  <si>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</si>
  <si>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</si>
  <si>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</si>
  <si>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</si>
  <si>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</si>
  <si>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</si>
  <si>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</si>
  <si>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</si>
  <si>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</si>
  <si>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</si>
  <si>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</si>
  <si>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</si>
  <si>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</si>
  <si>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</si>
  <si>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</si>
  <si>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</si>
  <si>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</si>
  <si>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</si>
  <si>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</si>
  <si>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</si>
  <si>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</si>
  <si>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</si>
  <si>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</si>
  <si>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</si>
  <si>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</si>
  <si>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</si>
  <si>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</si>
  <si>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</si>
  <si>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</si>
  <si>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</si>
  <si>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</si>
  <si>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</si>
  <si>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</si>
  <si>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</si>
  <si>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</si>
  <si>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</si>
  <si>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</si>
  <si>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</si>
  <si>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</si>
  <si>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</si>
  <si>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</si>
  <si>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</si>
  <si>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</si>
  <si>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</si>
  <si>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</si>
  <si>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</si>
  <si>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</si>
  <si>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</si>
  <si>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</si>
  <si>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</si>
  <si>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</si>
  <si>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</si>
  <si>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</si>
  <si>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</si>
  <si>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</si>
  <si>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</si>
  <si>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</si>
  <si>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</si>
  <si>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</si>
  <si>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</si>
  <si>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</si>
  <si>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</si>
  <si>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</si>
  <si>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</si>
  <si>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</si>
  <si>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</si>
  <si>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</si>
  <si>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</si>
  <si>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</si>
  <si>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</si>
  <si>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</si>
  <si>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</si>
  <si>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</si>
  <si>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</si>
  <si>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</si>
  <si>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</si>
  <si>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</si>
  <si>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</si>
  <si>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</si>
  <si>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</si>
  <si>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</si>
  <si>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</si>
  <si>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</si>
  <si>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</si>
  <si>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</si>
  <si>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</si>
  <si>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</si>
  <si>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</si>
  <si>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</si>
  <si>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</si>
  <si>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</si>
  <si>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</si>
  <si>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</si>
  <si>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</si>
  <si>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</si>
  <si>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</si>
  <si>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</si>
  <si>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</si>
  <si>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</si>
  <si>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</si>
  <si>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</si>
  <si>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</si>
  <si>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</si>
  <si>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</si>
  <si>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</si>
  <si>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</si>
  <si>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</si>
  <si>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</si>
  <si>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</si>
  <si>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</si>
  <si>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</si>
  <si>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</si>
  <si>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</si>
  <si>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</si>
  <si>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</si>
  <si>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</si>
  <si>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</si>
  <si>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</si>
  <si>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</si>
  <si>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</si>
  <si>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</si>
  <si>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</si>
  <si>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</si>
  <si>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</si>
  <si>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</si>
  <si>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</si>
  <si>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</si>
  <si>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</si>
  <si>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</si>
  <si>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</si>
  <si>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</si>
  <si>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</si>
  <si>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</si>
  <si>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</si>
  <si>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</si>
  <si>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</si>
  <si>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</si>
  <si>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</si>
  <si>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</si>
  <si>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</si>
  <si>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</si>
  <si>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</si>
  <si>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</si>
  <si>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</si>
  <si>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</si>
  <si>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</si>
  <si>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</si>
  <si>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</si>
  <si>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</si>
  <si>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</si>
  <si>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</si>
  <si>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</si>
  <si>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</si>
  <si>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</si>
  <si>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</si>
  <si>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</si>
  <si>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</si>
  <si>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</si>
  <si>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</si>
  <si>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</si>
  <si>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</si>
  <si>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</si>
  <si>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</si>
  <si>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</si>
  <si>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</si>
  <si>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</si>
  <si>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</si>
  <si>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</si>
  <si>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</si>
  <si>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</si>
  <si>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</si>
  <si>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</si>
  <si>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</si>
  <si>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</si>
  <si>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</si>
  <si>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</si>
  <si>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</si>
  <si>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</si>
  <si>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</si>
  <si>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</si>
  <si>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</si>
  <si>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</si>
  <si>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</si>
  <si>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</si>
  <si>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</si>
  <si>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</si>
  <si>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</si>
  <si>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</si>
  <si>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</si>
  <si>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</si>
  <si>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</si>
  <si>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</si>
  <si>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</si>
  <si>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</si>
  <si>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</si>
  <si>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</si>
  <si>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</si>
  <si>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</si>
  <si>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</si>
  <si>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</si>
  <si>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</si>
  <si>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</si>
  <si>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</si>
  <si>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</si>
  <si>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</si>
  <si>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</si>
  <si>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</si>
  <si>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</si>
  <si>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</si>
  <si>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</si>
  <si>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</si>
  <si>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</si>
  <si>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</si>
  <si>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</si>
  <si>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</si>
  <si>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</si>
  <si>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</si>
  <si>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</si>
  <si>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</si>
  <si>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</si>
  <si>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</si>
  <si>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</si>
  <si>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</si>
  <si>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</si>
  <si>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</si>
  <si>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</si>
  <si>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</si>
  <si>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</si>
  <si>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</si>
  <si>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</si>
  <si>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</si>
  <si>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</si>
  <si>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</si>
  <si>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</si>
  <si>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</si>
  <si>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</si>
  <si>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</si>
  <si>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</si>
  <si>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</si>
  <si>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</si>
  <si>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</si>
  <si>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</si>
  <si>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</si>
  <si>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</si>
  <si>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</si>
  <si>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</si>
  <si>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</si>
  <si>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</si>
  <si>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</si>
  <si>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</si>
  <si>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</si>
  <si>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</si>
  <si>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</si>
  <si>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</si>
  <si>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</si>
  <si>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</si>
  <si>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</si>
  <si>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</si>
  <si>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</si>
  <si>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</si>
  <si>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</si>
  <si>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</si>
  <si>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</si>
  <si>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</si>
  <si>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</si>
  <si>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</si>
  <si>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</si>
  <si>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</si>
  <si>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</si>
  <si>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</si>
  <si>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</si>
  <si>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</si>
  <si>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</si>
  <si>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</si>
  <si>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</si>
  <si>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</si>
  <si>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</si>
  <si>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</si>
  <si>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</si>
  <si>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</si>
  <si>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</si>
  <si>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</si>
  <si>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</si>
  <si>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</si>
  <si>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</si>
  <si>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</si>
  <si>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</si>
  <si>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</si>
  <si>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</si>
  <si>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</si>
  <si>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</si>
  <si>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</si>
  <si>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</si>
  <si>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</si>
  <si>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</si>
  <si>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</si>
  <si>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</si>
  <si>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</si>
  <si>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</si>
  <si>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</si>
  <si>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</si>
  <si>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</si>
  <si>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</si>
  <si>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</si>
  <si>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</si>
  <si>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</si>
  <si>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</si>
  <si>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</si>
  <si>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</si>
  <si>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</si>
  <si>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</si>
  <si>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</si>
  <si>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</si>
  <si>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</si>
  <si>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</si>
  <si>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</si>
  <si>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</si>
  <si>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</si>
  <si>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</si>
  <si>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</si>
  <si>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</si>
  <si>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</si>
  <si>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</si>
  <si>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</si>
  <si>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</si>
  <si>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</si>
  <si>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</si>
  <si>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</si>
  <si>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</si>
  <si>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</si>
  <si>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</si>
  <si>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</si>
  <si>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</si>
  <si>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</si>
  <si>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</si>
  <si>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</si>
  <si>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</si>
  <si>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</si>
  <si>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</si>
  <si>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</si>
  <si>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</si>
  <si>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</si>
  <si>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</si>
  <si>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</si>
  <si>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</si>
  <si>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</si>
  <si>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</si>
  <si>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</si>
  <si>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</si>
  <si>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</si>
  <si>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</si>
  <si>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</si>
  <si>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</si>
  <si>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</si>
  <si>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</si>
  <si>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</si>
  <si>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</si>
  <si>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</si>
  <si>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</si>
  <si>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</si>
  <si>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</si>
  <si>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</si>
  <si>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</si>
  <si>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</si>
  <si>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</si>
  <si>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</si>
  <si>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</si>
  <si>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</si>
  <si>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</si>
  <si>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</si>
  <si>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</si>
  <si>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</si>
  <si>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</si>
  <si>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</si>
  <si>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</si>
  <si>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</si>
  <si>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</si>
  <si>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</si>
  <si>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</si>
  <si>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</si>
  <si>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</si>
  <si>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</si>
  <si>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</si>
  <si>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</si>
  <si>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</si>
  <si>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</si>
  <si>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</si>
  <si>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</si>
  <si>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</si>
  <si>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</si>
  <si>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</si>
  <si>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</si>
  <si>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</si>
  <si>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</si>
  <si>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</si>
  <si>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</si>
  <si>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</si>
  <si>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</si>
  <si>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</si>
  <si>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</si>
  <si>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</si>
  <si>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</si>
  <si>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</si>
  <si>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</si>
  <si>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</si>
  <si>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</si>
  <si>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</si>
  <si>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</si>
  <si>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</si>
  <si>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</si>
  <si>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</si>
  <si>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</si>
  <si>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</si>
  <si>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</si>
  <si>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</si>
  <si>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</si>
  <si>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</si>
  <si>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</si>
  <si>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</si>
  <si>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</si>
  <si>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</si>
  <si>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</si>
  <si>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</si>
  <si>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</si>
  <si>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</si>
  <si>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</si>
  <si>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</si>
  <si>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</si>
  <si>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</si>
  <si>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</si>
  <si>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</si>
  <si>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</si>
  <si>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</si>
  <si>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</si>
  <si>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</si>
  <si>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</si>
  <si>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</si>
  <si>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</si>
  <si>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</si>
  <si>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</si>
  <si>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</si>
  <si>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</si>
  <si>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</si>
  <si>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</si>
  <si>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</si>
  <si>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</si>
  <si>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</si>
  <si>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</si>
  <si>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</si>
  <si>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</si>
  <si>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</si>
  <si>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</si>
  <si>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</si>
  <si>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</si>
  <si>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</si>
  <si>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</si>
  <si>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</si>
  <si>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</si>
  <si>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</si>
  <si>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</si>
  <si>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</si>
  <si>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</si>
  <si>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</si>
  <si>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</si>
  <si>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</si>
  <si>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</si>
  <si>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</si>
  <si>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</si>
  <si>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</si>
  <si>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</si>
  <si>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</si>
  <si>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</si>
  <si>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</si>
  <si>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</si>
  <si>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</si>
  <si>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</si>
  <si>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</si>
  <si>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</si>
  <si>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</si>
  <si>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</si>
  <si>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</si>
  <si>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</si>
  <si>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</si>
  <si>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</si>
  <si>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</si>
  <si>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</si>
  <si>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</si>
  <si>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</si>
  <si>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</si>
  <si>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</si>
  <si>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</si>
  <si>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</si>
  <si>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</si>
  <si>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</si>
  <si>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</si>
  <si>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</si>
  <si>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</si>
  <si>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</si>
  <si>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</si>
  <si>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</si>
  <si>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</si>
  <si>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</si>
  <si>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</si>
  <si>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</si>
  <si>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</si>
  <si>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</si>
  <si>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</si>
  <si>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</si>
  <si>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</si>
  <si>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</si>
  <si>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</si>
  <si>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</si>
  <si>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</si>
  <si>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</si>
  <si>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</si>
  <si>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</si>
  <si>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</si>
  <si>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</si>
  <si>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</si>
  <si>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</si>
  <si>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</si>
  <si>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</si>
  <si>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</si>
  <si>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</si>
  <si>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</si>
  <si>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</si>
  <si>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</si>
  <si>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</si>
  <si>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</si>
  <si>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</si>
  <si>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</si>
  <si>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</si>
  <si>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</si>
  <si>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</si>
  <si>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</si>
  <si>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</si>
  <si>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</si>
  <si>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</si>
  <si>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</si>
  <si>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</si>
  <si>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</si>
  <si>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</si>
  <si>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</si>
  <si>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</si>
  <si>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</si>
  <si>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</si>
  <si>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</si>
  <si>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</si>
  <si>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</si>
  <si>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</si>
  <si>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</si>
  <si>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</si>
  <si>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</si>
  <si>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</si>
  <si>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</si>
  <si>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</si>
  <si>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</si>
  <si>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</si>
  <si>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</si>
  <si>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</si>
  <si>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</si>
  <si>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</si>
  <si>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</si>
  <si>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</si>
  <si>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</si>
  <si>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</si>
  <si>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</si>
  <si>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</si>
  <si>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</si>
  <si>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</si>
  <si>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</si>
  <si>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</si>
  <si>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</si>
  <si>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</si>
  <si>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</si>
  <si>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</si>
  <si>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</si>
  <si>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</si>
  <si>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</si>
  <si>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</si>
  <si>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</si>
  <si>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</si>
  <si>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</si>
  <si>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</si>
  <si>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</si>
  <si>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</si>
  <si>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</si>
  <si>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</si>
  <si>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</si>
  <si>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</si>
  <si>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</si>
  <si>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</si>
  <si>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</si>
  <si>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</si>
  <si>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</si>
  <si>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</si>
  <si>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</si>
  <si>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</si>
  <si>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</si>
  <si>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</si>
  <si>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</si>
  <si>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</si>
  <si>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</si>
  <si>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</si>
  <si>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</si>
  <si>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</si>
  <si>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</si>
  <si>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</si>
  <si>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</si>
  <si>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</si>
  <si>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</si>
  <si>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</si>
  <si>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</si>
  <si>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</si>
  <si>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</si>
  <si>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</si>
  <si>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</si>
  <si>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</si>
  <si>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</si>
  <si>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</si>
  <si>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</si>
  <si>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</si>
  <si>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</si>
  <si>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</si>
  <si>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</si>
  <si>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</si>
  <si>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</si>
  <si>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</si>
  <si>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</si>
  <si>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</si>
  <si>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</si>
  <si>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</si>
  <si>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</si>
  <si>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</si>
  <si>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</si>
  <si>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</si>
  <si>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</si>
  <si>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</si>
  <si>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</si>
  <si>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</si>
  <si>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</si>
  <si>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</si>
  <si>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</si>
  <si>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</si>
  <si>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</si>
  <si>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</si>
  <si>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</si>
  <si>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</si>
  <si>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</si>
  <si>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</si>
  <si>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</si>
  <si>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</si>
  <si>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</si>
  <si>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</si>
  <si>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</si>
  <si>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</si>
  <si>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</si>
  <si>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</si>
  <si>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</si>
  <si>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</si>
  <si>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</si>
  <si>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</si>
  <si>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</si>
  <si>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</si>
  <si>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</si>
  <si>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</si>
  <si>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</si>
  <si>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</si>
  <si>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</si>
  <si>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</si>
  <si>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</si>
  <si>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</si>
  <si>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</si>
  <si>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</si>
  <si>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</si>
  <si>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</si>
  <si>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</si>
  <si>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</si>
  <si>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</si>
  <si>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</si>
  <si>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</si>
  <si>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</si>
  <si>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</si>
  <si>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</si>
  <si>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</si>
  <si>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</si>
  <si>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</si>
  <si>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</si>
  <si>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</si>
  <si>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</si>
  <si>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</si>
  <si>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</si>
  <si>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</si>
  <si>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</si>
  <si>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</si>
  <si>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</si>
  <si>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</si>
  <si>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</si>
  <si>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</si>
  <si>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</si>
  <si>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</si>
  <si>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</si>
  <si>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</si>
  <si>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</si>
  <si>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</si>
  <si>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</si>
  <si>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</si>
  <si>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</si>
  <si>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</si>
  <si>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</si>
  <si>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</si>
  <si>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</si>
  <si>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</si>
  <si>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</si>
  <si>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</si>
  <si>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</si>
  <si>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</si>
  <si>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</si>
  <si>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</si>
  <si>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</si>
  <si>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</si>
  <si>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</si>
  <si>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</si>
  <si>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</si>
  <si>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</si>
  <si>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</si>
  <si>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</si>
  <si>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</si>
  <si>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</si>
  <si>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</si>
  <si>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</si>
  <si>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</si>
  <si>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</si>
  <si>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</si>
  <si>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</si>
  <si>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</si>
  <si>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</si>
  <si>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</si>
  <si>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</si>
  <si>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</si>
  <si>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</si>
  <si>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</si>
  <si>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</si>
  <si>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</si>
  <si>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</si>
  <si>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</si>
  <si>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</si>
  <si>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</si>
  <si>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</si>
  <si>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</si>
  <si>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</si>
  <si>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</si>
  <si>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</si>
  <si>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</si>
  <si>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</si>
  <si>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</si>
  <si>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</si>
  <si>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</si>
  <si>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</si>
  <si>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</si>
  <si>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</si>
  <si>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</si>
  <si>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</si>
  <si>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</si>
  <si>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</si>
  <si>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</si>
  <si>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</si>
  <si>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</si>
  <si>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</si>
  <si>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</si>
  <si>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</si>
  <si>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</si>
  <si>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</si>
  <si>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</si>
  <si>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</si>
  <si>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</si>
  <si>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</si>
  <si>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</si>
  <si>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</si>
  <si>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</si>
  <si>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</si>
  <si>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</si>
  <si>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</si>
  <si>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</si>
  <si>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</si>
  <si>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</si>
  <si>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</si>
  <si>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</si>
  <si>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</si>
  <si>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</si>
  <si>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</si>
  <si>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</si>
  <si>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</si>
  <si>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</si>
  <si>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</si>
  <si>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</si>
  <si>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</si>
  <si>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</si>
  <si>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</si>
  <si>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</si>
  <si>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</si>
  <si>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</si>
  <si>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</si>
  <si>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</si>
  <si>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</si>
  <si>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</si>
  <si>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</si>
  <si>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</si>
  <si>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</si>
  <si>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</si>
  <si>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</si>
  <si>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</si>
  <si>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</si>
  <si>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</si>
  <si>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</si>
  <si>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</si>
  <si>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</si>
  <si>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</si>
  <si>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</si>
  <si>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</si>
  <si>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</si>
  <si>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</si>
  <si>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</si>
  <si>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</si>
  <si>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</si>
  <si>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</si>
  <si>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</si>
  <si>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</si>
  <si>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</si>
  <si>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</si>
  <si>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</si>
  <si>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</si>
  <si>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</si>
  <si>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</si>
  <si>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</si>
  <si>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</si>
  <si>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</si>
  <si>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</si>
  <si>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</si>
  <si>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</si>
  <si>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</si>
  <si>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</si>
  <si>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</si>
  <si>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</si>
  <si>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</si>
  <si>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</si>
  <si>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</si>
  <si>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</si>
  <si>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</si>
  <si>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</si>
  <si>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</si>
  <si>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</si>
  <si>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</si>
  <si>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</si>
  <si>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</si>
  <si>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</si>
  <si>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</si>
  <si>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</si>
  <si>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</si>
  <si>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</si>
  <si>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</si>
  <si>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</si>
  <si>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</si>
  <si>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</si>
  <si>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</si>
  <si>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</si>
  <si>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</si>
  <si>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</si>
  <si>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</si>
  <si>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</si>
  <si>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</si>
  <si>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</si>
  <si>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</si>
  <si>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</si>
  <si>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</si>
  <si>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</si>
  <si>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</si>
  <si>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</si>
  <si>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</si>
  <si>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</si>
  <si>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</si>
  <si>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</si>
  <si>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</si>
  <si>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</si>
  <si>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</si>
  <si>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</si>
  <si>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</si>
  <si>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</si>
  <si>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</si>
  <si>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</si>
  <si>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</si>
  <si>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</si>
  <si>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</si>
  <si>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</si>
  <si>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</si>
  <si>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</si>
  <si>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</si>
  <si>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</si>
  <si>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</si>
  <si>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</si>
  <si>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</si>
  <si>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</si>
  <si>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</si>
  <si>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</si>
  <si>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</si>
  <si>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</si>
  <si>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</si>
  <si>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</si>
  <si>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</si>
  <si>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</si>
  <si>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</si>
  <si>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</si>
  <si>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</si>
  <si>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</si>
  <si>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</si>
  <si>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</si>
  <si>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</si>
  <si>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</si>
  <si>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</si>
  <si>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</si>
  <si>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</si>
  <si>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</si>
  <si>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</si>
  <si>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</si>
  <si>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</si>
  <si>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</si>
  <si>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</si>
  <si>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</si>
  <si>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</si>
  <si>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</si>
  <si>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</si>
  <si>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</si>
  <si>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</si>
  <si>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</si>
  <si>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</si>
  <si>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</si>
  <si>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</si>
  <si>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</si>
  <si>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</si>
  <si>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</si>
  <si>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</si>
  <si>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</si>
  <si>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</si>
  <si>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</si>
  <si>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</si>
  <si>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</si>
  <si>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</si>
  <si>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</si>
  <si>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</si>
  <si>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</si>
  <si>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</si>
  <si>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</si>
  <si>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</si>
  <si>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</si>
  <si>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</si>
  <si>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</si>
  <si>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</si>
  <si>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</si>
  <si>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</si>
  <si>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</si>
  <si>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</si>
  <si>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</si>
  <si>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</si>
  <si>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</si>
  <si>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</si>
  <si>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</si>
  <si>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</si>
  <si>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</si>
  <si>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</si>
  <si>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</si>
  <si>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</si>
  <si>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</si>
  <si>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</si>
  <si>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</si>
  <si>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</si>
  <si>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</si>
  <si>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</si>
  <si>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</si>
  <si>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</si>
  <si>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</si>
  <si>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</si>
  <si>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</si>
  <si>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</si>
  <si>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</si>
  <si>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</si>
  <si>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</si>
  <si>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</si>
  <si>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</si>
  <si>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</si>
  <si>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</si>
  <si>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</si>
  <si>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</si>
  <si>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</si>
  <si>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</si>
  <si>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</si>
  <si>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</si>
  <si>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</si>
  <si>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</si>
  <si>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</si>
  <si>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</si>
  <si>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</si>
  <si>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</si>
  <si>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</si>
  <si>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</si>
  <si>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</si>
  <si>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</si>
  <si>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</si>
  <si>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</si>
  <si>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</si>
  <si>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</si>
  <si>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</si>
  <si>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</si>
  <si>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</si>
  <si>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</si>
  <si>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</si>
  <si>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</si>
  <si>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</si>
  <si>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</si>
  <si>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</si>
  <si>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</si>
  <si>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</si>
  <si>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</si>
  <si>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</si>
  <si>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</si>
  <si>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</si>
  <si>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</si>
  <si>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</si>
  <si>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</si>
  <si>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</si>
  <si>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</si>
  <si>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</si>
  <si>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</si>
  <si>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</si>
  <si>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</si>
  <si>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</si>
  <si>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</si>
  <si>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</si>
  <si>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</si>
  <si>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</si>
  <si>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</si>
  <si>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</si>
  <si>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</si>
  <si>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</si>
  <si>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</si>
  <si>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</si>
  <si>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</si>
  <si>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</si>
  <si>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</si>
  <si>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</si>
  <si>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</si>
  <si>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</si>
  <si>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</si>
  <si>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</si>
  <si>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</si>
  <si>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</si>
  <si>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</si>
  <si>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</si>
  <si>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</si>
  <si>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</si>
  <si>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</si>
  <si>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</si>
  <si>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</si>
  <si>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</si>
  <si>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</si>
  <si>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</si>
  <si>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</si>
  <si>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</si>
  <si>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</si>
  <si>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</si>
  <si>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</si>
  <si>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</si>
  <si>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</si>
  <si>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</si>
  <si>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</si>
  <si>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</si>
  <si>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</si>
  <si>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</si>
  <si>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</si>
  <si>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</si>
  <si>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</si>
  <si>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</si>
  <si>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</si>
  <si>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</si>
  <si>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</si>
  <si>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</si>
  <si>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</si>
  <si>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</si>
  <si>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</si>
  <si>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</si>
  <si>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</si>
  <si>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</si>
  <si>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</si>
  <si>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</si>
  <si>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</si>
  <si>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</si>
  <si>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</si>
  <si>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</si>
  <si>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</si>
  <si>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</si>
  <si>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</si>
  <si>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</si>
  <si>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</si>
  <si>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</si>
  <si>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</si>
  <si>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</si>
  <si>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</si>
  <si>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</si>
  <si>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</si>
  <si>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</si>
  <si>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</si>
  <si>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</si>
  <si>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</si>
  <si>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</si>
  <si>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</si>
  <si>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</si>
  <si>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</si>
  <si>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</si>
  <si>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</si>
  <si>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</si>
  <si>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</si>
  <si>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</si>
  <si>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</si>
  <si>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</si>
  <si>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</si>
  <si>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</si>
  <si>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</si>
  <si>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</si>
  <si>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</si>
  <si>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</si>
  <si>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</si>
  <si>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</si>
  <si>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</si>
  <si>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</si>
  <si>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</si>
  <si>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</si>
  <si>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</si>
  <si>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</si>
  <si>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</si>
  <si>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</si>
  <si>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</si>
  <si>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</si>
  <si>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</si>
  <si>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</si>
  <si>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</si>
  <si>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</si>
  <si>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</si>
  <si>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</si>
  <si>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</si>
  <si>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</si>
  <si>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</si>
  <si>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</si>
  <si>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</si>
  <si>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</si>
  <si>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</si>
  <si>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</si>
  <si>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</si>
  <si>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</si>
  <si>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</si>
  <si>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</si>
  <si>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</si>
  <si>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</si>
  <si>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</si>
  <si>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</si>
  <si>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</si>
  <si>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</si>
  <si>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</si>
  <si>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</si>
  <si>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</si>
  <si>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</si>
  <si>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</si>
  <si>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</si>
  <si>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</si>
  <si>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</si>
  <si>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</si>
  <si>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</si>
  <si>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</si>
  <si>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</si>
  <si>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</si>
  <si>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</si>
  <si>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</si>
  <si>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</si>
  <si>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</si>
  <si>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</si>
  <si>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</si>
  <si>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</si>
  <si>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</si>
  <si>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</si>
  <si>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</si>
  <si>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</si>
  <si>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</si>
  <si>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</si>
  <si>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</si>
  <si>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</si>
  <si>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</si>
  <si>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</si>
  <si>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</si>
  <si>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</si>
  <si>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</si>
  <si>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</si>
  <si>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</si>
  <si>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</si>
  <si>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</si>
  <si>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</si>
  <si>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</si>
  <si>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</si>
  <si>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</si>
  <si>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</si>
  <si>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</si>
  <si>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</si>
  <si>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</si>
  <si>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</si>
  <si>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</si>
  <si>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</si>
  <si>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</si>
  <si>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</si>
  <si>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</si>
  <si>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</si>
  <si>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</si>
  <si>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</si>
  <si>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</si>
  <si>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</si>
  <si>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</si>
  <si>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</si>
  <si>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</si>
  <si>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</si>
  <si>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</si>
  <si>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</si>
  <si>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</si>
  <si>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</si>
  <si>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</si>
  <si>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</si>
  <si>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</si>
  <si>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</si>
  <si>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</si>
  <si>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</si>
  <si>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</si>
  <si>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</si>
  <si>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</si>
  <si>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</si>
  <si>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</si>
  <si>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</si>
  <si>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</si>
  <si>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</si>
  <si>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</si>
  <si>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</si>
  <si>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</si>
  <si>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</si>
  <si>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</si>
  <si>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</si>
  <si>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</si>
  <si>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</si>
  <si>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</si>
  <si>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</si>
  <si>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</si>
  <si>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</si>
  <si>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</si>
  <si>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</si>
  <si>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</si>
  <si>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</si>
  <si>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</si>
  <si>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</si>
  <si>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</si>
  <si>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</si>
  <si>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</si>
  <si>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</si>
  <si>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</si>
  <si>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</si>
  <si>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</si>
  <si>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</si>
  <si>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</si>
  <si>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</si>
  <si>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</si>
  <si>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</si>
  <si>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</si>
  <si>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</si>
  <si>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</si>
  <si>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</si>
  <si>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</si>
  <si>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</si>
  <si>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</si>
  <si>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</si>
  <si>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</si>
  <si>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</si>
  <si>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</si>
  <si>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</si>
  <si>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</si>
  <si>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</si>
  <si>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</si>
  <si>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</si>
  <si>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</si>
  <si>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</si>
  <si>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</si>
  <si>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</si>
  <si>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</si>
  <si>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</si>
  <si>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</si>
  <si>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</si>
  <si>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</si>
  <si>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</si>
  <si>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</si>
  <si>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</si>
  <si>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</si>
  <si>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</si>
  <si>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</si>
  <si>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</si>
  <si>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</si>
  <si>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</si>
  <si>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</si>
  <si>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</si>
  <si>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</si>
  <si>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</si>
  <si>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</si>
  <si>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</si>
  <si>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</si>
  <si>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</si>
  <si>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</si>
  <si>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</si>
  <si>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</si>
  <si>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</si>
  <si>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</si>
  <si>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</si>
  <si>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</si>
  <si>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</si>
  <si>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</si>
  <si>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</si>
  <si>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</si>
  <si>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</si>
  <si>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</si>
  <si>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</si>
  <si>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</si>
  <si>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</si>
  <si>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</si>
  <si>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</si>
  <si>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</si>
  <si>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</si>
  <si>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</si>
  <si>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</si>
  <si>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</si>
  <si>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</si>
  <si>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</si>
  <si>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</si>
  <si>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</si>
  <si>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</si>
  <si>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</si>
  <si>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</si>
  <si>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</si>
  <si>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</si>
  <si>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</si>
  <si>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</si>
  <si>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</si>
  <si>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</si>
  <si>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</si>
  <si>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</si>
  <si>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</si>
  <si>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</si>
  <si>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</si>
  <si>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</si>
  <si>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</si>
  <si>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</si>
  <si>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</si>
  <si>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</si>
  <si>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</si>
  <si>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</si>
  <si>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</si>
  <si>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</si>
  <si>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</si>
  <si>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</si>
  <si>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</si>
  <si>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</si>
  <si>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</si>
  <si>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</si>
  <si>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</si>
  <si>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</si>
  <si>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</si>
  <si>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</si>
  <si>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</si>
  <si>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</si>
  <si>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</si>
  <si>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</si>
  <si>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</si>
  <si>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</si>
  <si>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</si>
  <si>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</si>
  <si>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</si>
  <si>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</si>
  <si>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</si>
  <si>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</si>
  <si>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</si>
  <si>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</si>
  <si>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</si>
  <si>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</si>
  <si>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</si>
  <si>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</si>
  <si>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</si>
  <si>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</si>
  <si>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</si>
  <si>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</si>
  <si>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</si>
  <si>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</si>
  <si>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</si>
  <si>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</si>
  <si>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</si>
  <si>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</si>
  <si>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</si>
  <si>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</si>
  <si>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</si>
  <si>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</si>
  <si>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</si>
  <si>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</si>
  <si>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</si>
  <si>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</si>
  <si>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</si>
  <si>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</si>
  <si>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</si>
  <si>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</si>
  <si>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</si>
  <si>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</si>
  <si>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</si>
  <si>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</si>
  <si>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</si>
  <si>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</si>
  <si>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</si>
  <si>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</si>
  <si>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</si>
  <si>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</si>
  <si>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</si>
  <si>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</si>
  <si>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</si>
  <si>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</si>
  <si>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</si>
  <si>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</si>
  <si>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</si>
  <si>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</si>
  <si>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</si>
  <si>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</si>
  <si>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</si>
  <si>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</si>
  <si>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</si>
  <si>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</si>
  <si>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</si>
  <si>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</si>
  <si>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</si>
  <si>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</si>
  <si>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</si>
  <si>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</si>
  <si>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</si>
  <si>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</si>
  <si>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</si>
  <si>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</si>
  <si>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</si>
  <si>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</si>
  <si>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</si>
  <si>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</si>
  <si>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</si>
  <si>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</si>
  <si>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</si>
  <si>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</si>
  <si>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</si>
  <si>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</si>
  <si>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</si>
  <si>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</si>
  <si>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</si>
  <si>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</si>
  <si>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</si>
  <si>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</si>
  <si>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</si>
  <si>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</si>
  <si>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</si>
  <si>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</si>
  <si>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</si>
  <si>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</si>
  <si>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</si>
  <si>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</si>
  <si>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</si>
  <si>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</si>
  <si>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</si>
  <si>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</si>
  <si>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</si>
  <si>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</si>
  <si>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</si>
  <si>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</si>
  <si>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</si>
  <si>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</si>
  <si>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</si>
  <si>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</si>
  <si>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</si>
  <si>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</si>
  <si>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</si>
  <si>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</si>
  <si>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</si>
  <si>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</si>
  <si>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</si>
  <si>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</si>
  <si>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</si>
  <si>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</si>
  <si>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</si>
  <si>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</si>
  <si>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</si>
  <si>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</si>
  <si>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</si>
  <si>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</si>
  <si>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</si>
  <si>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</si>
  <si>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</si>
  <si>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</si>
  <si>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</si>
  <si>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</si>
  <si>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</si>
  <si>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</si>
  <si>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</si>
  <si>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</si>
  <si>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</si>
  <si>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</si>
  <si>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</si>
  <si>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</si>
  <si>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</si>
  <si>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</si>
  <si>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</si>
  <si>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</si>
  <si>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</si>
  <si>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</si>
  <si>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</si>
  <si>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</si>
  <si>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</si>
  <si>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</si>
  <si>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</si>
  <si>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</si>
  <si>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</si>
  <si>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</si>
  <si>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</si>
  <si>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</si>
  <si>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</si>
  <si>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</si>
  <si>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</si>
  <si>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</si>
  <si>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</si>
  <si>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</si>
  <si>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</si>
  <si>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</si>
  <si>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</si>
  <si>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</si>
  <si>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</si>
  <si>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</si>
  <si>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</si>
  <si>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</si>
  <si>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</si>
  <si>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</si>
  <si>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</si>
  <si>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</si>
  <si>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</si>
  <si>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</si>
  <si>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</si>
  <si>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</si>
  <si>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</si>
  <si>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</si>
  <si>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</si>
  <si>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</si>
  <si>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</si>
  <si>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</si>
  <si>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</si>
  <si>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</si>
  <si>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</si>
  <si>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</si>
  <si>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</si>
  <si>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</si>
  <si>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</si>
  <si>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</si>
  <si>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</si>
  <si>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</si>
  <si>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</si>
  <si>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</si>
  <si>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</si>
  <si>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</si>
  <si>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</si>
  <si>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</si>
  <si>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</si>
  <si>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</si>
  <si>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</si>
  <si>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</si>
  <si>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</si>
  <si>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</si>
  <si>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</si>
  <si>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</si>
  <si>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</si>
  <si>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</si>
  <si>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</si>
  <si>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</si>
  <si>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</si>
  <si>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</si>
  <si>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</si>
  <si>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</si>
  <si>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</si>
  <si>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</si>
  <si>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</si>
  <si>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</si>
  <si>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</si>
  <si>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</si>
  <si>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</si>
  <si>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</si>
  <si>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</si>
  <si>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</si>
  <si>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</si>
  <si>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</si>
  <si>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</si>
  <si>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</si>
  <si>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</si>
  <si>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</si>
  <si>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</si>
  <si>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</si>
  <si>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</si>
  <si>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</si>
  <si>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</si>
  <si>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</si>
  <si>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</si>
  <si>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</si>
  <si>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</si>
  <si>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</si>
  <si>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</si>
  <si>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</si>
  <si>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</si>
  <si>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</si>
  <si>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</si>
  <si>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</si>
  <si>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</si>
  <si>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</si>
  <si>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</si>
  <si>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</si>
  <si>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</si>
  <si>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</si>
  <si>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</si>
  <si>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</si>
  <si>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</si>
  <si>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</si>
  <si>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</si>
  <si>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</si>
  <si>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</si>
  <si>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</si>
  <si>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</si>
  <si>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</si>
  <si>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</si>
  <si>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</si>
  <si>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</si>
  <si>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</si>
  <si>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</si>
  <si>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</si>
  <si>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</si>
  <si>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</si>
  <si>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</si>
  <si>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</si>
  <si>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</si>
  <si>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</si>
  <si>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</si>
  <si>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</si>
  <si>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</si>
  <si>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</si>
  <si>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</si>
  <si>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</si>
  <si>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</si>
  <si>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</si>
  <si>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</si>
  <si>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</si>
  <si>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</si>
  <si>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</si>
  <si>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</si>
  <si>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</si>
  <si>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</si>
  <si>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</si>
  <si>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</si>
  <si>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</si>
  <si>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</si>
  <si>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</si>
  <si>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</si>
  <si>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</si>
  <si>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</si>
  <si>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</si>
  <si>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</si>
  <si>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</si>
  <si>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</si>
  <si>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</si>
  <si>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</si>
  <si>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</si>
  <si>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</si>
  <si>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</si>
  <si>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</si>
  <si>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</si>
  <si>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</si>
  <si>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</si>
  <si>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</si>
  <si>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</si>
  <si>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</si>
  <si>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</si>
  <si>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</si>
  <si>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</si>
  <si>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</si>
  <si>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</si>
  <si>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</si>
  <si>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</si>
  <si>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</si>
  <si>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</si>
  <si>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</si>
  <si>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</si>
  <si>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</si>
  <si>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</si>
  <si>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</si>
  <si>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</si>
  <si>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</si>
  <si>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</si>
  <si>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</si>
  <si>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</si>
  <si>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</si>
  <si>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</si>
  <si>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</si>
  <si>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</si>
  <si>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</si>
  <si>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</si>
  <si>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</si>
  <si>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</si>
  <si>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</si>
  <si>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</si>
  <si>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</si>
  <si>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</si>
  <si>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</si>
  <si>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</si>
  <si>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</si>
  <si>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</si>
  <si>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</si>
  <si>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</si>
  <si>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</si>
  <si>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</si>
  <si>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</si>
  <si>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</si>
  <si>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</si>
  <si>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</si>
  <si>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</si>
  <si>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</si>
  <si>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</si>
  <si>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</si>
  <si>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</si>
  <si>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</si>
  <si>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</si>
  <si>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</si>
  <si>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</si>
  <si>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</si>
  <si>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</si>
  <si>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</si>
  <si>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</si>
  <si>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</si>
  <si>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</si>
  <si>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</si>
  <si>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</si>
  <si>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</si>
  <si>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</si>
  <si>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</si>
  <si>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</si>
  <si>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</si>
  <si>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</si>
  <si>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</si>
  <si>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</si>
  <si>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</si>
  <si>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</si>
  <si>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</si>
  <si>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</si>
  <si>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</si>
  <si>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</si>
  <si>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</si>
  <si>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</si>
  <si>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</si>
  <si>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</si>
  <si>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</si>
  <si>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</si>
  <si>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</si>
  <si>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</si>
  <si>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</si>
  <si>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</si>
  <si>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</si>
  <si>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</si>
  <si>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</si>
  <si>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</si>
  <si>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</si>
  <si>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</si>
  <si>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</si>
  <si>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</si>
  <si>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</si>
  <si>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</si>
  <si>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</si>
  <si>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</si>
  <si>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</si>
  <si>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</si>
  <si>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</si>
  <si>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</si>
  <si>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</si>
  <si>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</si>
  <si>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</si>
  <si>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</si>
  <si>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</si>
  <si>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</si>
  <si>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</si>
  <si>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</si>
  <si>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</si>
  <si>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</si>
  <si>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</si>
  <si>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</si>
  <si>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</si>
  <si>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</si>
  <si>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</si>
  <si>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</si>
  <si>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</si>
  <si>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</si>
  <si>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</si>
  <si>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</si>
  <si>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</si>
  <si>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</si>
  <si>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</si>
  <si>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</si>
  <si>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</si>
  <si>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</si>
  <si>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</si>
  <si>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</si>
  <si>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</si>
  <si>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</si>
  <si>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</si>
  <si>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</si>
  <si>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</si>
  <si>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</si>
  <si>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</si>
  <si>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</si>
  <si>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</si>
  <si>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</si>
  <si>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</si>
  <si>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</si>
  <si>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</si>
  <si>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</si>
  <si>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</si>
  <si>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</si>
  <si>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</si>
  <si>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</si>
  <si>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</si>
  <si>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</si>
  <si>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</si>
  <si>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</si>
  <si>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</si>
  <si>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</si>
  <si>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</si>
  <si>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</si>
  <si>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</si>
  <si>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</si>
  <si>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</si>
  <si>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</si>
  <si>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</si>
  <si>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</si>
  <si>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</si>
  <si>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</si>
  <si>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</si>
  <si>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</si>
  <si>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</si>
  <si>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</si>
  <si>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</si>
  <si>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</si>
  <si>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</si>
  <si>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</si>
  <si>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</si>
  <si>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</si>
  <si>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</si>
  <si>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</si>
  <si>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</si>
  <si>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</si>
  <si>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</si>
  <si>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</si>
  <si>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</si>
  <si>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</si>
  <si>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</si>
  <si>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</si>
  <si>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</si>
  <si>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</si>
  <si>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</si>
  <si>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</si>
  <si>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</si>
  <si>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</si>
  <si>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</si>
  <si>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</si>
  <si>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</si>
  <si>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</si>
  <si>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</si>
  <si>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</si>
  <si>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</si>
  <si>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</si>
  <si>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</si>
  <si>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</si>
  <si>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</si>
  <si>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</si>
  <si>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</si>
  <si>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</si>
  <si>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</si>
  <si>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</si>
  <si>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</si>
  <si>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</si>
  <si>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</si>
  <si>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</si>
  <si>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</si>
  <si>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</si>
  <si>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</si>
  <si>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</si>
  <si>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</si>
  <si>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</si>
  <si>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</si>
  <si>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</si>
  <si>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</si>
  <si>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</si>
  <si>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</si>
  <si>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</si>
  <si>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</si>
  <si>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</si>
  <si>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</si>
  <si>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</si>
  <si>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</si>
  <si>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</si>
  <si>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</si>
  <si>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</si>
  <si>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</si>
  <si>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</si>
  <si>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</si>
  <si>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</si>
  <si>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</si>
  <si>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</si>
  <si>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</si>
  <si>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</si>
  <si>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</si>
  <si>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</si>
  <si>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</si>
  <si>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</si>
  <si>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</si>
  <si>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</si>
  <si>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</si>
  <si>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</si>
  <si>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</si>
  <si>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</si>
  <si>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</si>
  <si>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</si>
  <si>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</si>
  <si>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</si>
  <si>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</si>
  <si>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</si>
  <si>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</si>
  <si>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</si>
  <si>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</si>
  <si>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</si>
  <si>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</si>
  <si>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</si>
  <si>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</si>
  <si>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</si>
  <si>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</si>
  <si>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</si>
  <si>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</si>
  <si>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</si>
  <si>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</si>
  <si>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</si>
  <si>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</si>
  <si>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</si>
  <si>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</si>
  <si>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</si>
  <si>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</si>
  <si>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</si>
  <si>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</si>
  <si>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</si>
  <si>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</si>
  <si>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</si>
  <si>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</si>
  <si>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</si>
  <si>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</si>
  <si>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</si>
  <si>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</si>
  <si>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</si>
  <si>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</si>
  <si>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</si>
  <si>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</si>
  <si>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</si>
  <si>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</si>
  <si>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</si>
  <si>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</si>
  <si>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</si>
  <si>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</si>
  <si>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</si>
  <si>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</si>
  <si>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</si>
  <si>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</si>
  <si>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</si>
  <si>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</si>
  <si>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</si>
  <si>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</si>
  <si>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</si>
  <si>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</si>
  <si>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</si>
  <si>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</si>
  <si>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</si>
  <si>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</si>
  <si>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</si>
  <si>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</si>
  <si>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</si>
  <si>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</si>
  <si>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</si>
  <si>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</si>
  <si>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</si>
  <si>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</si>
  <si>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</si>
  <si>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</si>
  <si>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</si>
  <si>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</si>
  <si>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</si>
  <si>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</si>
  <si>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</si>
  <si>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</si>
  <si>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</si>
  <si>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</si>
  <si>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</si>
  <si>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</si>
  <si>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</si>
  <si>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</si>
  <si>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</si>
  <si>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</si>
  <si>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</si>
  <si>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</si>
  <si>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</si>
  <si>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</si>
  <si>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</si>
  <si>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</si>
  <si>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</si>
  <si>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</si>
  <si>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</si>
  <si>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</si>
  <si>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</si>
  <si>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</si>
  <si>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</si>
  <si>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</si>
  <si>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</si>
  <si>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</si>
  <si>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</si>
  <si>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</si>
  <si>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</si>
  <si>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</si>
  <si>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</si>
  <si>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</si>
  <si>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</si>
  <si>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</si>
  <si>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</si>
  <si>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</si>
  <si>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</si>
  <si>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</si>
  <si>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</si>
  <si>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</si>
  <si>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</si>
  <si>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</si>
  <si>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</si>
  <si>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</si>
  <si>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</si>
  <si>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</si>
  <si>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</si>
  <si>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</si>
  <si>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</si>
  <si>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</si>
  <si>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</si>
  <si>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</si>
  <si>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</si>
  <si>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</si>
  <si>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</si>
  <si>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</si>
  <si>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</si>
  <si>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</si>
  <si>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</si>
  <si>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</si>
  <si>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</si>
  <si>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</si>
  <si>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</si>
  <si>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</si>
  <si>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</si>
  <si>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</si>
  <si>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</si>
  <si>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</si>
  <si>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</si>
  <si>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</si>
  <si>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</si>
  <si>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</si>
  <si>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</si>
  <si>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</si>
  <si>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</si>
  <si>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</si>
  <si>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</si>
  <si>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</si>
  <si>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</si>
  <si>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</si>
  <si>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</si>
  <si>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</si>
  <si>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</si>
  <si>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</si>
  <si>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</si>
  <si>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</si>
  <si>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</si>
  <si>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</si>
  <si>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</si>
  <si>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</si>
  <si>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</si>
  <si>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</si>
  <si>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</si>
  <si>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</si>
  <si>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</si>
  <si>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</si>
  <si>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</si>
  <si>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</si>
  <si>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</si>
  <si>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</si>
  <si>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</si>
  <si>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</si>
  <si>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</si>
  <si>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</si>
  <si>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</si>
  <si>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</si>
  <si>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</si>
  <si>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</si>
  <si>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</si>
  <si>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</si>
  <si>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</si>
  <si>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</si>
  <si>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</si>
  <si>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</si>
  <si>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</si>
  <si>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</si>
  <si>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</si>
  <si>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</si>
  <si>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</si>
  <si>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</si>
  <si>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</si>
  <si>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</si>
  <si>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</si>
  <si>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</si>
  <si>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</si>
  <si>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</si>
  <si>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</si>
  <si>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</si>
  <si>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</si>
  <si>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</si>
  <si>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</si>
  <si>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</si>
  <si>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</si>
  <si>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</si>
  <si>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</si>
  <si>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</si>
  <si>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</si>
  <si>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</si>
  <si>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</si>
  <si>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</si>
  <si>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</si>
  <si>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</si>
  <si>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</si>
  <si>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</si>
  <si>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</si>
  <si>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</si>
  <si>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</si>
  <si>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</si>
  <si>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</si>
  <si>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</si>
  <si>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</si>
  <si>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</si>
  <si>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</si>
  <si>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</si>
  <si>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</si>
  <si>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</si>
  <si>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</si>
  <si>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</si>
  <si>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</si>
  <si>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</si>
  <si>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</si>
  <si>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</si>
  <si>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</si>
  <si>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</si>
  <si>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</si>
  <si>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</si>
  <si>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</si>
  <si>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</si>
  <si>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</si>
  <si>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</si>
  <si>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</si>
  <si>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</si>
  <si>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</si>
  <si>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</si>
  <si>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</si>
  <si>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</si>
  <si>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</si>
  <si>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</si>
  <si>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</si>
  <si>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</si>
  <si>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</si>
  <si>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</si>
  <si>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</si>
  <si>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</si>
  <si>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</si>
  <si>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</si>
  <si>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</si>
  <si>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</si>
  <si>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</si>
  <si>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</si>
  <si>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</si>
  <si>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</si>
  <si>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</si>
  <si>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</si>
  <si>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</si>
  <si>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</si>
  <si>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</si>
  <si>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</si>
  <si>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</si>
  <si>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</si>
  <si>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</si>
  <si>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</si>
  <si>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</si>
  <si>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</si>
  <si>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</si>
  <si>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</si>
  <si>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</si>
  <si>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</si>
  <si>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</si>
  <si>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</si>
  <si>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</si>
  <si>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</si>
  <si>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</si>
  <si>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</si>
  <si>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</si>
  <si>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</si>
  <si>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</si>
  <si>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</si>
  <si>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</si>
  <si>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</si>
  <si>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</si>
  <si>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</si>
  <si>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</si>
  <si>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</si>
  <si>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</si>
  <si>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</si>
  <si>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</si>
  <si>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</si>
  <si>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</si>
  <si>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</si>
  <si>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</si>
  <si>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</si>
  <si>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</si>
  <si>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</si>
  <si>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</si>
  <si>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</si>
  <si>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</si>
  <si>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</si>
  <si>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</si>
  <si>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</si>
  <si>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</si>
  <si>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</si>
  <si>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</si>
  <si>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</si>
  <si>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</si>
  <si>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</si>
  <si>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</si>
  <si>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</si>
  <si>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</si>
  <si>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</si>
  <si>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</si>
  <si>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</si>
  <si>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</si>
  <si>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</si>
  <si>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</si>
  <si>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</si>
  <si>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</si>
  <si>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</si>
  <si>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</si>
  <si>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</si>
  <si>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</si>
  <si>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</si>
  <si>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</si>
  <si>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</si>
  <si>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</si>
  <si>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</si>
  <si>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</si>
  <si>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</si>
  <si>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</si>
  <si>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</si>
  <si>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</si>
  <si>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</si>
  <si>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</si>
  <si>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</si>
  <si>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</si>
  <si>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</si>
  <si>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</si>
  <si>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</si>
  <si>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</si>
  <si>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</si>
  <si>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</si>
  <si>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</si>
  <si>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</si>
  <si>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</si>
  <si>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</si>
  <si>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</si>
  <si>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</si>
  <si>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</si>
  <si>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</si>
  <si>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</si>
  <si>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</si>
  <si>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</si>
  <si>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</si>
  <si>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</si>
  <si>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</si>
  <si>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</si>
  <si>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</si>
  <si>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</si>
  <si>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</si>
  <si>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</si>
  <si>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</si>
  <si>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</si>
  <si>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</si>
  <si>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</si>
  <si>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</si>
  <si>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</si>
  <si>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</si>
  <si>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</si>
  <si>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</si>
  <si>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</si>
  <si>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</si>
  <si>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</si>
  <si>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</si>
  <si>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</si>
  <si>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</si>
  <si>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</si>
  <si>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</si>
  <si>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</si>
  <si>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</si>
  <si>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</si>
  <si>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</si>
  <si>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</si>
  <si>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</si>
  <si>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</si>
  <si>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</si>
  <si>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</si>
  <si>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</si>
  <si>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</si>
  <si>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</si>
  <si>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</si>
  <si>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</si>
  <si>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</si>
  <si>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</si>
  <si>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</si>
  <si>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</si>
  <si>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</si>
  <si>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</si>
  <si>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</si>
  <si>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</si>
  <si>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</si>
  <si>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</si>
  <si>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</si>
  <si>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</si>
  <si>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</si>
  <si>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</si>
  <si>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</si>
  <si>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</si>
  <si>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</si>
  <si>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</si>
  <si>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</si>
  <si>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</si>
  <si>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</si>
  <si>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</si>
  <si>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</si>
  <si>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</si>
  <si>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</si>
  <si>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</si>
  <si>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</si>
  <si>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</si>
  <si>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</si>
  <si>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</si>
  <si>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</si>
  <si>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</si>
  <si>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</si>
  <si>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</si>
  <si>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</si>
  <si>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</si>
  <si>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</si>
  <si>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</si>
  <si>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</si>
  <si>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</si>
  <si>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</si>
  <si>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</si>
  <si>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</si>
  <si>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</si>
  <si>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</si>
  <si>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</si>
  <si>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</si>
  <si>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</si>
  <si>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</si>
  <si>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</si>
  <si>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</si>
  <si>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</si>
  <si>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</si>
  <si>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</si>
  <si>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</si>
  <si>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</si>
  <si>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</si>
  <si>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</si>
  <si>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</si>
  <si>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</si>
  <si>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</si>
  <si>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</si>
  <si>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</si>
  <si>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</si>
  <si>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</si>
  <si>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</si>
  <si>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</si>
  <si>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</si>
  <si>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</si>
  <si>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</si>
  <si>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</si>
  <si>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</si>
  <si>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</si>
  <si>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</si>
  <si>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</si>
  <si>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</si>
  <si>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</si>
  <si>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</si>
  <si>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</si>
  <si>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</si>
  <si>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</si>
  <si>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</si>
  <si>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</si>
  <si>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</si>
  <si>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</si>
  <si>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</si>
  <si>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</si>
  <si>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</si>
  <si>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</si>
  <si>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</si>
  <si>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</si>
  <si>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</si>
  <si>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</si>
  <si>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</si>
  <si>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</si>
  <si>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</si>
  <si>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</si>
  <si>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</si>
  <si>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</si>
  <si>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</si>
  <si>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</si>
  <si>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</si>
  <si>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</si>
  <si>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</si>
  <si>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</si>
  <si>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</si>
  <si>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</si>
  <si>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</si>
  <si>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</si>
  <si>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</si>
  <si>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</si>
  <si>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</si>
  <si>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</si>
  <si>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</si>
  <si>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</si>
  <si>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</si>
  <si>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</si>
  <si>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</si>
  <si>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</si>
  <si>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</si>
  <si>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</si>
  <si>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</si>
  <si>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</si>
  <si>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</si>
  <si>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</si>
  <si>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</si>
  <si>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</si>
  <si>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</si>
  <si>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</si>
  <si>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</si>
  <si>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</si>
  <si>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</si>
  <si>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</si>
  <si>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</si>
  <si>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</si>
  <si>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</si>
  <si>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</si>
  <si>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</si>
  <si>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</si>
  <si>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</si>
  <si>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</si>
  <si>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</si>
  <si>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</si>
  <si>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</si>
  <si>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</si>
  <si>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</si>
  <si>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</si>
  <si>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</si>
  <si>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</si>
  <si>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</si>
  <si>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</si>
  <si>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</si>
  <si>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</si>
  <si>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</si>
  <si>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</si>
  <si>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</si>
  <si>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</si>
  <si>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</si>
  <si>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</si>
  <si>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</si>
  <si>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</si>
  <si>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</si>
  <si>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</si>
  <si>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</si>
  <si>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</si>
  <si>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</si>
  <si>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</si>
  <si>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</si>
  <si>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</si>
  <si>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</si>
  <si>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</si>
  <si>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</si>
  <si>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</si>
  <si>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</si>
  <si>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</si>
  <si>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</si>
  <si>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</si>
  <si>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</si>
  <si>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</si>
  <si>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</si>
  <si>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</si>
  <si>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</si>
  <si>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</si>
  <si>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</si>
  <si>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</si>
  <si>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</si>
  <si>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</si>
  <si>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</si>
  <si>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</si>
  <si>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</si>
  <si>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</si>
  <si>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</si>
  <si>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</si>
  <si>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</si>
  <si>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</si>
  <si>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</si>
  <si>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</si>
  <si>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</si>
  <si>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</si>
  <si>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</si>
  <si>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</si>
  <si>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</si>
  <si>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</si>
  <si>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</si>
  <si>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</si>
  <si>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</si>
  <si>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</si>
  <si>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</si>
  <si>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</si>
  <si>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</si>
  <si>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</si>
  <si>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</si>
  <si>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</si>
  <si>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</si>
  <si>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</si>
  <si>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</si>
  <si>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</si>
  <si>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</si>
  <si>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</si>
  <si>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</si>
  <si>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</si>
  <si>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</si>
  <si>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</si>
  <si>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</si>
  <si>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</si>
  <si>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</si>
  <si>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</si>
  <si>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</si>
  <si>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</si>
  <si>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</si>
  <si>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</si>
  <si>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</si>
  <si>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</si>
  <si>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</si>
  <si>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</si>
  <si>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</si>
  <si>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</si>
  <si>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</si>
  <si>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</si>
  <si>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</si>
  <si>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</si>
  <si>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</si>
  <si>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</si>
  <si>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</si>
  <si>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</si>
  <si>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</si>
  <si>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</si>
  <si>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</si>
  <si>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</si>
  <si>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</si>
  <si>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</si>
  <si>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</si>
  <si>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</si>
  <si>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</si>
  <si>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</si>
  <si>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</si>
  <si>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</si>
  <si>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</si>
  <si>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</si>
  <si>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</si>
  <si>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</si>
  <si>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</si>
  <si>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</si>
  <si>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</si>
  <si>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</si>
  <si>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</si>
  <si>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</si>
  <si>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</si>
  <si>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</si>
  <si>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</si>
  <si>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</si>
  <si>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</si>
  <si>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</si>
  <si>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</si>
  <si>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</si>
  <si>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</si>
  <si>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</si>
  <si>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</si>
  <si>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</si>
  <si>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</si>
  <si>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</si>
  <si>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</si>
  <si>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</si>
  <si>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</si>
  <si>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</si>
  <si>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</si>
  <si>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</si>
  <si>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</si>
  <si>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</si>
  <si>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</si>
  <si>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</si>
  <si>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</si>
  <si>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</si>
  <si>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</si>
  <si>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</si>
  <si>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</si>
  <si>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</si>
  <si>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</si>
  <si>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</si>
  <si>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</si>
  <si>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</si>
  <si>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</si>
  <si>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</si>
  <si>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</si>
  <si>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</si>
  <si>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</si>
  <si>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</si>
  <si>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</si>
  <si>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</si>
  <si>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</si>
  <si>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</si>
  <si>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</si>
  <si>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</si>
  <si>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</si>
  <si>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</si>
  <si>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</si>
  <si>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</si>
  <si>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</si>
  <si>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</si>
  <si>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</si>
  <si>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</si>
  <si>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</si>
  <si>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</si>
  <si>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</si>
  <si>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</si>
  <si>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</si>
  <si>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</si>
  <si>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</si>
  <si>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</si>
  <si>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</si>
  <si>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</si>
  <si>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</si>
  <si>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</si>
  <si>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</si>
  <si>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</si>
  <si>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</si>
  <si>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</si>
  <si>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</si>
  <si>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</si>
  <si>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</si>
  <si>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</si>
  <si>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</si>
  <si>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</si>
  <si>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</si>
  <si>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</si>
  <si>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</si>
  <si>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</si>
  <si>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</si>
  <si>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</si>
  <si>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</si>
  <si>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</si>
  <si>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</si>
  <si>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</si>
  <si>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</si>
  <si>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</si>
  <si>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</si>
  <si>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</si>
  <si>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</si>
  <si>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</si>
  <si>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</si>
  <si>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</si>
  <si>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</si>
  <si>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</si>
  <si>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</si>
  <si>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</si>
  <si>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</si>
  <si>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</si>
  <si>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</si>
  <si>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</si>
  <si>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</si>
  <si>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</si>
  <si>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</si>
  <si>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</si>
  <si>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</si>
  <si>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</si>
  <si>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</si>
  <si>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</si>
  <si>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</si>
  <si>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</si>
  <si>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</si>
  <si>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</si>
  <si>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</si>
  <si>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</si>
  <si>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</si>
  <si>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</si>
  <si>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</si>
  <si>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</si>
  <si>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</si>
  <si>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</si>
  <si>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</si>
  <si>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</si>
  <si>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</si>
  <si>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</si>
  <si>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</si>
  <si>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</si>
  <si>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</si>
  <si>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</si>
  <si>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</si>
  <si>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</si>
  <si>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</si>
  <si>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</si>
  <si>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</si>
  <si>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</si>
  <si>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</si>
  <si>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</si>
  <si>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</si>
  <si>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</si>
  <si>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</si>
  <si>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</si>
  <si>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</si>
  <si>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</si>
  <si>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</si>
  <si>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</si>
  <si>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</si>
  <si>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</si>
  <si>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</si>
  <si>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</si>
  <si>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</si>
  <si>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</si>
  <si>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</si>
  <si>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</si>
  <si>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</si>
  <si>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</si>
  <si>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</si>
  <si>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</si>
  <si>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</si>
  <si>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</si>
  <si>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</si>
  <si>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</si>
  <si>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</si>
  <si>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</si>
  <si>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</si>
  <si>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</si>
  <si>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</si>
  <si>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</si>
  <si>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</si>
  <si>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</si>
  <si>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</si>
  <si>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</si>
  <si>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</si>
  <si>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</si>
  <si>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</si>
  <si>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</si>
  <si>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</si>
  <si>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</si>
  <si>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</si>
  <si>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</si>
  <si>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</si>
  <si>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</si>
  <si>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</si>
  <si>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</si>
  <si>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</si>
  <si>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</si>
  <si>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</si>
  <si>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</si>
  <si>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</si>
  <si>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</si>
  <si>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</si>
  <si>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</si>
  <si>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</si>
  <si>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</si>
  <si>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</si>
  <si>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</si>
  <si>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</si>
  <si>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</si>
  <si>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</si>
  <si>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</si>
  <si>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</si>
  <si>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</si>
  <si>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</si>
  <si>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</si>
  <si>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</si>
  <si>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</si>
  <si>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</si>
  <si>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</si>
  <si>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</si>
  <si>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</si>
  <si>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</si>
  <si>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</si>
  <si>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</si>
  <si>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</si>
  <si>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</si>
  <si>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</si>
  <si>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</si>
  <si>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</si>
  <si>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</si>
  <si>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</si>
  <si>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</si>
  <si>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</si>
  <si>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</si>
  <si>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</si>
  <si>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</si>
  <si>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</si>
  <si>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</si>
  <si>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</si>
  <si>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</si>
  <si>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</si>
  <si>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</si>
  <si>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</si>
  <si>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</si>
  <si>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</si>
  <si>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</si>
  <si>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</si>
  <si>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</si>
  <si>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</si>
  <si>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</si>
  <si>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</si>
  <si>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</si>
  <si>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</si>
  <si>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</si>
  <si>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</si>
  <si>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</si>
  <si>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</si>
  <si>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</si>
  <si>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</si>
  <si>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</si>
  <si>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</si>
  <si>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</si>
  <si>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</si>
  <si>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</si>
  <si>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</si>
  <si>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</si>
  <si>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</si>
  <si>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</si>
  <si>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</si>
  <si>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</si>
  <si>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</si>
  <si>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</si>
  <si>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</si>
  <si>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</si>
  <si>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</si>
  <si>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</si>
  <si>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</si>
  <si>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</si>
  <si>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</si>
  <si>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</si>
  <si>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</si>
  <si>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</si>
  <si>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</si>
  <si>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</si>
  <si>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</si>
  <si>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</si>
  <si>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</si>
  <si>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</si>
  <si>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</si>
  <si>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</si>
  <si>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</si>
  <si>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</si>
  <si>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</si>
  <si>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</si>
  <si>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</si>
  <si>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</si>
  <si>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</si>
  <si>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</si>
  <si>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</si>
  <si>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</si>
  <si>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</si>
  <si>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</si>
  <si>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</si>
  <si>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</si>
  <si>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</si>
  <si>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</si>
  <si>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</si>
  <si>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</si>
  <si>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</si>
  <si>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</si>
  <si>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</si>
  <si>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</si>
  <si>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</si>
  <si>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</si>
  <si>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</si>
  <si>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</si>
  <si>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</si>
  <si>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</si>
  <si>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</si>
  <si>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</si>
  <si>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</si>
  <si>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</si>
  <si>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</si>
  <si>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</si>
  <si>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</si>
  <si>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</si>
  <si>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</si>
  <si>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</si>
  <si>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</si>
  <si>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</si>
  <si>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</si>
  <si>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</si>
  <si>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</si>
  <si>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</si>
  <si>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</si>
  <si>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</si>
  <si>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</si>
  <si>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</si>
  <si>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</si>
  <si>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</si>
  <si>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</si>
  <si>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</si>
  <si>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</si>
  <si>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</si>
  <si>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</si>
  <si>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</si>
  <si>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</si>
  <si>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</si>
  <si>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</si>
  <si>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</si>
  <si>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</si>
  <si>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</si>
  <si>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</si>
  <si>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</si>
  <si>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</si>
  <si>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</si>
  <si>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</si>
  <si>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</si>
  <si>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</si>
  <si>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</si>
  <si>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</si>
  <si>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</si>
  <si>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</si>
  <si>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</si>
  <si>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</si>
  <si>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</si>
  <si>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</si>
  <si>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</si>
  <si>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</si>
  <si>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</si>
  <si>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</si>
  <si>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</si>
  <si>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</si>
  <si>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</si>
  <si>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</si>
  <si>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</si>
  <si>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</si>
  <si>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</si>
  <si>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</si>
  <si>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</si>
  <si>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</si>
  <si>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</si>
  <si>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</si>
  <si>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</si>
  <si>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</si>
  <si>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</si>
  <si>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</si>
  <si>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</si>
  <si>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</si>
  <si>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</si>
  <si>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</si>
  <si>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</si>
  <si>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</si>
  <si>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</si>
  <si>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</si>
  <si>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</si>
  <si>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</si>
  <si>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</si>
  <si>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</si>
  <si>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</si>
  <si>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</si>
  <si>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</si>
  <si>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</si>
  <si>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</si>
  <si>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</si>
  <si>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</si>
  <si>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</si>
  <si>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</si>
  <si>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</si>
  <si>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</si>
  <si>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</si>
  <si>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</si>
  <si>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</si>
  <si>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</si>
  <si>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</si>
  <si>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</si>
  <si>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</si>
  <si>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</si>
  <si>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</si>
  <si>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</si>
  <si>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</si>
  <si>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</si>
  <si>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</si>
  <si>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</si>
  <si>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</si>
  <si>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</si>
  <si>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</si>
  <si>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</si>
  <si>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</si>
  <si>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</si>
  <si>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</si>
  <si>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</si>
  <si>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</si>
  <si>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</si>
  <si>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</si>
  <si>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</si>
  <si>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</si>
  <si>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</si>
  <si>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</si>
  <si>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</si>
  <si>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</si>
  <si>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</si>
  <si>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</si>
  <si>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</si>
  <si>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</si>
  <si>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</si>
  <si>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</si>
  <si>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</si>
  <si>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</si>
  <si>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</si>
  <si>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</si>
  <si>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</si>
  <si>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</si>
  <si>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</si>
  <si>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</si>
  <si>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</si>
  <si>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</si>
  <si>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</si>
  <si>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</si>
  <si>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</si>
  <si>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</si>
  <si>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</si>
  <si>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</si>
  <si>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</si>
  <si>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</si>
  <si>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</si>
  <si>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</si>
  <si>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</si>
  <si>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</si>
  <si>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</si>
  <si>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</si>
  <si>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</si>
  <si>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</si>
  <si>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</si>
  <si>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</si>
  <si>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</si>
  <si>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</si>
  <si>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</si>
  <si>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</si>
  <si>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</si>
  <si>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</si>
  <si>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</si>
  <si>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</si>
  <si>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</si>
  <si>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</si>
  <si>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</si>
  <si>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</si>
  <si>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</si>
  <si>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</si>
  <si>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</si>
  <si>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</si>
  <si>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</si>
  <si>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</si>
  <si>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</si>
  <si>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</si>
  <si>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</si>
  <si>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</si>
  <si>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</si>
  <si>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</si>
  <si>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</si>
  <si>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</si>
  <si>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</si>
  <si>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</si>
  <si>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</si>
  <si>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</si>
  <si>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</si>
  <si>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</si>
  <si>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</si>
  <si>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</si>
  <si>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</si>
  <si>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</si>
  <si>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</si>
  <si>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</si>
  <si>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</si>
  <si>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</si>
  <si>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</si>
  <si>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</si>
  <si>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</si>
  <si>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</si>
  <si>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</si>
  <si>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</si>
  <si>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</si>
  <si>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</si>
  <si>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</si>
  <si>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</si>
  <si>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</si>
  <si>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</si>
  <si>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</si>
  <si>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</si>
  <si>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</si>
  <si>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</si>
  <si>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</si>
  <si>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</si>
  <si>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</si>
  <si>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</si>
  <si>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</si>
  <si>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</si>
  <si>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</si>
  <si>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</si>
  <si>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</si>
  <si>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</si>
  <si>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</si>
  <si>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</si>
  <si>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</si>
  <si>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</si>
  <si>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</si>
  <si>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</si>
  <si>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</si>
  <si>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</si>
  <si>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</si>
  <si>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</si>
  <si>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</si>
  <si>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</si>
  <si>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</si>
  <si>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</si>
  <si>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</si>
  <si>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</si>
  <si>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</si>
  <si>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</si>
  <si>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</si>
  <si>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</si>
  <si>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</si>
  <si>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</si>
  <si>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</si>
  <si>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</si>
  <si>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</si>
  <si>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</si>
  <si>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</si>
  <si>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</si>
  <si>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</si>
  <si>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</si>
  <si>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</si>
  <si>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</si>
  <si>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</si>
  <si>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</si>
  <si>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</si>
  <si>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</si>
  <si>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</si>
  <si>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</si>
  <si>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</si>
  <si>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</si>
  <si>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</si>
  <si>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</si>
  <si>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</si>
  <si>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</si>
  <si>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</si>
  <si>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</si>
  <si>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</si>
  <si>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</si>
  <si>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</si>
  <si>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</si>
  <si>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</si>
  <si>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</si>
  <si>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</si>
  <si>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</si>
  <si>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</si>
  <si>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</si>
  <si>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</si>
  <si>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</si>
  <si>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</si>
  <si>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</si>
  <si>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</si>
  <si>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</si>
  <si>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</si>
  <si>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</si>
  <si>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</si>
  <si>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</si>
  <si>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</si>
  <si>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</si>
  <si>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</si>
  <si>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</si>
  <si>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</si>
  <si>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</si>
  <si>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</si>
  <si>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</si>
  <si>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</si>
  <si>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</si>
  <si>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</si>
  <si>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</si>
  <si>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</si>
  <si>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</si>
  <si>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</si>
  <si>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</si>
  <si>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</si>
  <si>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</si>
  <si>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</si>
  <si>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</si>
  <si>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</si>
  <si>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</si>
  <si>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</si>
  <si>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</si>
  <si>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</si>
  <si>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</si>
  <si>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</si>
  <si>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</si>
  <si>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</si>
  <si>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</si>
  <si>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</si>
  <si>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</si>
  <si>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</si>
  <si>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</si>
  <si>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</si>
  <si>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</si>
  <si>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</si>
  <si>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</si>
  <si>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</si>
  <si>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</si>
  <si>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</si>
  <si>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</si>
  <si>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</si>
  <si>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</si>
  <si>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</si>
  <si>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</si>
  <si>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</si>
  <si>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</si>
  <si>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</si>
  <si>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</si>
  <si>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</si>
  <si>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</si>
  <si>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</si>
  <si>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</si>
  <si>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</si>
  <si>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</si>
  <si>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</si>
  <si>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</si>
  <si>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</si>
  <si>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</si>
  <si>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</si>
  <si>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</si>
  <si>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</si>
  <si>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</si>
  <si>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</si>
  <si>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</si>
  <si>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</si>
  <si>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</si>
  <si>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</si>
  <si>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</si>
  <si>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</si>
  <si>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</si>
  <si>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</si>
  <si>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</si>
  <si>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</si>
  <si>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</si>
  <si>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</si>
  <si>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</si>
  <si>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</si>
  <si>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</si>
  <si>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</si>
  <si>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</si>
  <si>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</si>
  <si>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</si>
  <si>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</si>
  <si>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</si>
  <si>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</si>
  <si>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</si>
  <si>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</si>
  <si>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</si>
  <si>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</si>
  <si>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</si>
  <si>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</si>
  <si>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</si>
  <si>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</si>
  <si>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</si>
  <si>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</si>
  <si>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</si>
  <si>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</si>
  <si>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</si>
  <si>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</si>
  <si>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</si>
  <si>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</si>
  <si>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</si>
  <si>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</si>
  <si>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</si>
  <si>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</si>
  <si>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</si>
  <si>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</si>
  <si>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</si>
  <si>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</si>
  <si>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</si>
  <si>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</si>
  <si>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</si>
  <si>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</si>
  <si>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</si>
  <si>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</si>
  <si>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</si>
  <si>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</si>
  <si>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</si>
  <si>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</si>
  <si>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</si>
  <si>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</si>
  <si>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</si>
  <si>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</si>
  <si>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</si>
  <si>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</si>
  <si>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</si>
  <si>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</si>
  <si>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</si>
  <si>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</si>
  <si>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</si>
  <si>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</si>
  <si>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</si>
  <si>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</si>
  <si>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</si>
  <si>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</si>
  <si>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</si>
  <si>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</si>
  <si>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</si>
  <si>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</si>
  <si>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</si>
  <si>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</si>
  <si>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</si>
  <si>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</si>
  <si>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</si>
  <si>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</si>
  <si>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</si>
  <si>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</si>
  <si>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</si>
  <si>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</si>
  <si>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</si>
  <si>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</si>
  <si>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</si>
  <si>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</si>
  <si>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</si>
  <si>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</si>
  <si>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</si>
  <si>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</si>
  <si>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</si>
  <si>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</si>
  <si>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</si>
  <si>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</si>
  <si>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</si>
  <si>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</si>
  <si>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</si>
  <si>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</si>
  <si>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</si>
  <si>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</si>
  <si>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</si>
  <si>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</si>
  <si>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</si>
  <si>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</si>
  <si>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</si>
  <si>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</si>
  <si>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</si>
  <si>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</si>
  <si>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</si>
  <si>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</si>
  <si>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</si>
  <si>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</si>
  <si>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</si>
  <si>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</si>
  <si>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</si>
  <si>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</si>
  <si>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</si>
  <si>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</si>
  <si>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</si>
  <si>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</si>
  <si>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</si>
  <si>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</si>
  <si>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</si>
  <si>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</si>
  <si>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</si>
  <si>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</si>
  <si>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</si>
  <si>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</si>
  <si>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</si>
  <si>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</si>
  <si>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</si>
  <si>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</si>
  <si>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</si>
  <si>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</si>
  <si>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</si>
  <si>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</si>
  <si>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</si>
  <si>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</si>
  <si>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</si>
  <si>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</si>
  <si>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</si>
  <si>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</si>
  <si>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</si>
  <si>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</si>
  <si>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</si>
  <si>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</si>
  <si>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</si>
  <si>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</si>
  <si>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</si>
  <si>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</si>
  <si>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</si>
  <si>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</si>
  <si>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</si>
  <si>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</si>
  <si>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</si>
  <si>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</si>
  <si>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</si>
  <si>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</si>
  <si>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</si>
  <si>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</si>
  <si>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</si>
  <si>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</si>
  <si>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</si>
  <si>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</si>
  <si>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</si>
  <si>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</si>
  <si>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</si>
  <si>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</si>
  <si>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</si>
  <si>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</si>
  <si>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</si>
  <si>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</si>
  <si>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</si>
  <si>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</si>
  <si>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</si>
  <si>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</si>
  <si>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</si>
  <si>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</si>
  <si>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</si>
  <si>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</si>
  <si>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</si>
  <si>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</si>
  <si>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</si>
  <si>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</si>
  <si>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</si>
  <si>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</si>
  <si>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</si>
  <si>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</si>
  <si>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</si>
  <si>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</si>
  <si>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</si>
  <si>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</si>
  <si>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</si>
  <si>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</si>
  <si>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</si>
  <si>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</si>
  <si>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</si>
  <si>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</si>
  <si>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</si>
  <si>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</si>
  <si>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</si>
  <si>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</si>
  <si>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</si>
  <si>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</si>
  <si>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</si>
  <si>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</si>
  <si>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</si>
  <si>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</si>
  <si>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</si>
  <si>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</si>
  <si>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</si>
  <si>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</si>
  <si>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</si>
  <si>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</si>
  <si>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</si>
  <si>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</si>
  <si>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</si>
  <si>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</si>
  <si>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</si>
  <si>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</si>
  <si>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</si>
  <si>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</si>
  <si>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</si>
  <si>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</si>
  <si>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</si>
  <si>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</si>
  <si>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</si>
  <si>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</si>
  <si>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</si>
  <si>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</si>
  <si>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</si>
  <si>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</si>
  <si>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</si>
  <si>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</si>
  <si>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</si>
  <si>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</si>
  <si>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</si>
  <si>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</si>
  <si>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</si>
  <si>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</si>
  <si>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</si>
  <si>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</si>
  <si>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</si>
  <si>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</si>
  <si>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</si>
  <si>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</si>
  <si>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</si>
  <si>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</si>
  <si>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</si>
  <si>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</si>
  <si>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</si>
  <si>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</si>
  <si>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</si>
  <si>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</si>
  <si>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</si>
  <si>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</si>
  <si>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</si>
  <si>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</si>
  <si>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</si>
  <si>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</si>
  <si>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</si>
  <si>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</si>
  <si>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</si>
  <si>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</si>
  <si>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</si>
  <si>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</si>
  <si>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</si>
  <si>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</si>
  <si>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</si>
  <si>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</si>
  <si>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</si>
  <si>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</si>
  <si>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</si>
  <si>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</si>
  <si>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</si>
  <si>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</si>
  <si>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</si>
  <si>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</si>
  <si>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</si>
  <si>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</si>
  <si>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</si>
  <si>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</si>
  <si>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</si>
  <si>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</si>
  <si>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</si>
  <si>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</si>
  <si>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</si>
  <si>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</si>
  <si>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</si>
  <si>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</si>
  <si>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</si>
  <si>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</si>
  <si>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</si>
  <si>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</si>
  <si>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</si>
  <si>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</si>
  <si>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</si>
  <si>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</si>
  <si>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</si>
  <si>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</si>
  <si>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</si>
  <si>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</si>
  <si>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</si>
  <si>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</si>
  <si>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</si>
  <si>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</si>
  <si>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</si>
  <si>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</si>
  <si>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</si>
  <si>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</si>
  <si>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</si>
  <si>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</si>
  <si>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</si>
  <si>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</si>
  <si>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</si>
  <si>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</si>
  <si>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</si>
  <si>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</si>
  <si>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</si>
  <si>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</si>
  <si>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</si>
  <si>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</si>
  <si>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</si>
  <si>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</si>
  <si>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</si>
  <si>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</si>
  <si>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</si>
  <si>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</si>
  <si>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</si>
  <si>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</si>
  <si>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</si>
  <si>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</si>
  <si>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</si>
  <si>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</si>
  <si>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</si>
  <si>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</si>
  <si>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</si>
  <si>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</si>
  <si>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</si>
  <si>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</si>
  <si>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</si>
  <si>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</si>
  <si>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</si>
  <si>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</si>
  <si>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</si>
  <si>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</si>
  <si>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</si>
  <si>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</si>
  <si>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</si>
  <si>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</si>
  <si>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</si>
  <si>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</si>
  <si>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</si>
  <si>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</si>
  <si>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</si>
  <si>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</si>
  <si>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</si>
  <si>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</si>
  <si>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</si>
  <si>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</si>
  <si>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</si>
  <si>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</si>
  <si>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</si>
  <si>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</si>
  <si>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</si>
  <si>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</si>
  <si>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</si>
  <si>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</si>
  <si>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</si>
  <si>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</si>
  <si>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</si>
  <si>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</si>
  <si>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</si>
  <si>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</si>
  <si>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</si>
  <si>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</si>
  <si>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</si>
  <si>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</si>
  <si>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</si>
  <si>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</si>
  <si>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</si>
  <si>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</si>
  <si>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</si>
  <si>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</si>
  <si>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</si>
  <si>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</si>
  <si>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</si>
  <si>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</si>
  <si>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</si>
  <si>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</si>
  <si>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</si>
  <si>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</si>
  <si>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</si>
  <si>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</si>
  <si>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</si>
  <si>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</si>
  <si>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</si>
  <si>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</si>
  <si>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</si>
  <si>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</si>
  <si>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</si>
  <si>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</si>
  <si>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</si>
  <si>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</si>
  <si>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</si>
  <si>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</si>
  <si>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</si>
  <si>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</si>
  <si>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</si>
  <si>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</si>
  <si>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</si>
  <si>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</si>
  <si>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</si>
  <si>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</si>
  <si>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</si>
  <si>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</si>
  <si>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</si>
  <si>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</si>
  <si>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</si>
  <si>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</si>
  <si>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</si>
  <si>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</si>
  <si>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</si>
  <si>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</si>
  <si>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</si>
  <si>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</si>
  <si>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</si>
  <si>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</si>
  <si>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</si>
  <si>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</si>
  <si>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</si>
  <si>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</si>
  <si>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</si>
  <si>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</si>
  <si>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</si>
  <si>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</si>
  <si>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</si>
  <si>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</si>
  <si>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</si>
  <si>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</si>
  <si>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</si>
  <si>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</si>
  <si>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</si>
  <si>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</si>
  <si>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</si>
  <si>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</si>
  <si>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</si>
  <si>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</si>
  <si>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</si>
  <si>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</si>
  <si>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</si>
  <si>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</si>
  <si>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</si>
  <si>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</si>
  <si>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</si>
  <si>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</si>
  <si>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</si>
  <si>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</si>
  <si>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</si>
  <si>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</si>
  <si>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</si>
  <si>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</si>
  <si>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</si>
  <si>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</si>
  <si>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</si>
  <si>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</si>
  <si>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</si>
  <si>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</si>
  <si>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</si>
  <si>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</si>
  <si>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</si>
  <si>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</si>
  <si>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</si>
  <si>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</si>
  <si>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</si>
  <si>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</si>
  <si>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</si>
  <si>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</si>
  <si>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</si>
  <si>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</si>
  <si>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</si>
  <si>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</si>
  <si>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</si>
  <si>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</si>
  <si>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</si>
  <si>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</si>
  <si>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</si>
  <si>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</si>
  <si>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</si>
  <si>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</si>
  <si>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</si>
  <si>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</si>
  <si>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</si>
  <si>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</si>
  <si>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</si>
  <si>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</si>
  <si>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</si>
  <si>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</si>
  <si>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</si>
  <si>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</si>
  <si>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</si>
  <si>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</si>
  <si>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</si>
  <si>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</si>
  <si>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</si>
  <si>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</si>
  <si>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</si>
  <si>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</si>
  <si>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</si>
  <si>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</si>
  <si>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</si>
  <si>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</si>
  <si>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</si>
  <si>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</si>
  <si>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</si>
  <si>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</si>
  <si>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</si>
  <si>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</si>
  <si>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</si>
  <si>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</si>
  <si>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</si>
  <si>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</si>
  <si>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</si>
  <si>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</si>
  <si>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</si>
  <si>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</si>
  <si>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</si>
  <si>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</si>
  <si>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</si>
  <si>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</si>
  <si>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</si>
  <si>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</si>
  <si>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</si>
  <si>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</si>
  <si>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</si>
  <si>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</si>
  <si>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</si>
  <si>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</si>
  <si>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</si>
  <si>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</si>
  <si>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</si>
  <si>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</si>
  <si>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</si>
  <si>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</si>
  <si>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</si>
  <si>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</si>
  <si>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</si>
  <si>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</si>
  <si>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</si>
  <si>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</si>
  <si>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</si>
  <si>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</si>
  <si>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</si>
  <si>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</si>
  <si>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</si>
  <si>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</si>
  <si>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</si>
  <si>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</si>
  <si>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</si>
  <si>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</si>
  <si>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</si>
  <si>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</si>
  <si>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</si>
  <si>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</si>
  <si>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</si>
  <si>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</si>
  <si>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</si>
  <si>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</si>
  <si>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</si>
  <si>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</si>
  <si>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</si>
  <si>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</si>
  <si>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</si>
  <si>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</si>
  <si>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</si>
  <si>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</si>
  <si>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</si>
  <si>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</si>
  <si>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</si>
  <si>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</si>
  <si>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</si>
  <si>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</si>
  <si>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</si>
  <si>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</si>
  <si>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</si>
  <si>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</si>
  <si>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</si>
  <si>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</si>
  <si>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</si>
  <si>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</si>
  <si>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</si>
  <si>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</si>
  <si>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</si>
  <si>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</si>
  <si>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</si>
  <si>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</si>
  <si>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</si>
  <si>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</si>
  <si>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</si>
  <si>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</si>
  <si>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</si>
  <si>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</si>
  <si>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</si>
  <si>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</si>
  <si>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</si>
  <si>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</si>
  <si>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</si>
  <si>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</si>
  <si>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</si>
  <si>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</si>
  <si>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</si>
  <si>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</si>
  <si>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</si>
  <si>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</si>
  <si>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</si>
  <si>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</si>
  <si>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</si>
  <si>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</si>
  <si>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</si>
  <si>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</si>
  <si>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</si>
  <si>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</si>
  <si>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</si>
  <si>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</si>
  <si>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</si>
  <si>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</si>
  <si>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</si>
  <si>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</si>
  <si>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</si>
  <si>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</si>
  <si>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</si>
  <si>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</si>
  <si>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</si>
  <si>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</si>
  <si>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</si>
  <si>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</si>
  <si>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</si>
  <si>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</si>
  <si>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</si>
  <si>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</si>
  <si>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</si>
  <si>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</si>
  <si>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</si>
  <si>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</si>
  <si>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</si>
  <si>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</si>
  <si>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</si>
  <si>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</si>
  <si>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</si>
  <si>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</si>
  <si>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</si>
  <si>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</si>
  <si>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</si>
  <si>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</si>
  <si>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</si>
  <si>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</si>
  <si>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</si>
  <si>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</si>
  <si>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</si>
  <si>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</si>
  <si>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</si>
  <si>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</si>
  <si>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</si>
  <si>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</si>
  <si>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</si>
  <si>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</si>
  <si>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</si>
  <si>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</si>
  <si>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</si>
  <si>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</si>
  <si>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</si>
  <si>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</si>
  <si>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</si>
  <si>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</si>
  <si>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</si>
  <si>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</si>
  <si>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</si>
  <si>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</si>
  <si>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</si>
  <si>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</si>
  <si>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</si>
  <si>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</si>
  <si>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</si>
  <si>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</si>
  <si>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</si>
  <si>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</si>
  <si>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</si>
  <si>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</si>
  <si>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</si>
  <si>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</si>
  <si>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</si>
  <si>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</si>
  <si>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</si>
  <si>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</si>
  <si>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</si>
  <si>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</si>
  <si>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</si>
  <si>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</si>
  <si>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</si>
  <si>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</si>
  <si>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</si>
  <si>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</si>
  <si>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</si>
  <si>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</si>
  <si>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</si>
  <si>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</si>
  <si>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</si>
  <si>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</si>
  <si>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</si>
  <si>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</si>
  <si>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</si>
  <si>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</si>
  <si>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</si>
  <si>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</si>
  <si>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</si>
  <si>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</si>
  <si>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</si>
  <si>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</si>
  <si>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</si>
  <si>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</si>
  <si>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</si>
  <si>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</si>
  <si>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</si>
  <si>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</si>
  <si>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</si>
  <si>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</si>
  <si>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</si>
  <si>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</si>
  <si>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</si>
  <si>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</si>
  <si>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</si>
  <si>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</si>
  <si>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</si>
  <si>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</si>
  <si>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</si>
  <si>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</si>
  <si>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</si>
  <si>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</si>
  <si>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</si>
  <si>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</si>
  <si>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</si>
  <si>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</si>
  <si>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</si>
  <si>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</si>
  <si>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</si>
  <si>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</si>
  <si>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</si>
  <si>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</si>
  <si>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</si>
  <si>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</si>
  <si>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</si>
  <si>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</si>
  <si>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</si>
  <si>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</si>
  <si>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</si>
  <si>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</si>
  <si>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</si>
  <si>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</si>
  <si>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</si>
  <si>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</si>
  <si>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</si>
  <si>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</si>
  <si>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</si>
  <si>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</si>
  <si>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</si>
  <si>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</si>
  <si>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</si>
  <si>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</si>
  <si>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</si>
  <si>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</si>
  <si>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</si>
  <si>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</si>
  <si>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</si>
  <si>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</si>
  <si>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</si>
  <si>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</si>
  <si>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</si>
  <si>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</si>
  <si>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</si>
  <si>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</si>
  <si>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</si>
  <si>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</si>
  <si>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</si>
  <si>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</si>
  <si>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</si>
  <si>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</si>
  <si>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</si>
  <si>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</si>
  <si>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</si>
  <si>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</si>
  <si>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</si>
  <si>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</si>
  <si>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</si>
  <si>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</si>
  <si>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</si>
  <si>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</si>
  <si>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</si>
  <si>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</si>
  <si>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</si>
  <si>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</si>
  <si>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</si>
  <si>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</si>
  <si>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</si>
  <si>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</si>
  <si>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</si>
  <si>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</si>
  <si>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</si>
  <si>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</si>
  <si>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</si>
  <si>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</si>
  <si>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</si>
  <si>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</si>
  <si>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</si>
  <si>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</si>
  <si>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</si>
  <si>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</si>
  <si>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</si>
  <si>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</si>
  <si>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</si>
  <si>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</si>
  <si>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</si>
  <si>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</si>
  <si>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</si>
  <si>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</si>
  <si>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</si>
  <si>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</si>
  <si>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</si>
  <si>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</si>
  <si>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</si>
  <si>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</si>
  <si>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</si>
  <si>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</si>
  <si>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</si>
  <si>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</si>
  <si>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</si>
  <si>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</si>
  <si>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</si>
  <si>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</si>
  <si>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</si>
  <si>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</si>
  <si>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</si>
  <si>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</si>
  <si>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</si>
  <si>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</si>
  <si>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</si>
  <si>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</si>
  <si>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</si>
  <si>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</si>
  <si>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</si>
  <si>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</si>
  <si>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</si>
  <si>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</si>
  <si>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</si>
  <si>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</si>
  <si>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</si>
  <si>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</si>
  <si>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</si>
  <si>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</si>
  <si>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</si>
  <si>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</si>
  <si>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</si>
  <si>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</si>
  <si>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</si>
  <si>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</si>
  <si>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</si>
  <si>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</si>
  <si>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</si>
  <si>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</si>
  <si>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</si>
  <si>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</si>
  <si>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</si>
  <si>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</si>
  <si>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</si>
  <si>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</si>
  <si>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</si>
  <si>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</si>
  <si>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</si>
  <si>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</si>
  <si>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</si>
  <si>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</si>
  <si>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</si>
  <si>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</si>
  <si>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</si>
  <si>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</si>
  <si>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</si>
  <si>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</si>
  <si>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</si>
  <si>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</si>
  <si>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</si>
  <si>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</si>
  <si>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</si>
  <si>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</si>
  <si>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</si>
  <si>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</si>
  <si>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</si>
  <si>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</si>
  <si>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</si>
  <si>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</si>
  <si>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</si>
  <si>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</si>
  <si>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</si>
  <si>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</si>
  <si>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</si>
  <si>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</si>
  <si>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</si>
  <si>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</si>
  <si>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</si>
  <si>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</si>
  <si>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</si>
  <si>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</si>
  <si>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</si>
  <si>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</si>
  <si>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</si>
  <si>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</si>
  <si>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</si>
  <si>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</si>
  <si>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</si>
  <si>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</si>
  <si>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</si>
  <si>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</si>
  <si>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</si>
  <si>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</si>
  <si>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</si>
  <si>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</si>
  <si>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</si>
  <si>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</si>
  <si>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</si>
  <si>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</si>
  <si>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</si>
  <si>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</si>
  <si>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</si>
  <si>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</si>
  <si>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</si>
  <si>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</si>
  <si>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</si>
  <si>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</si>
  <si>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</si>
  <si>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</si>
  <si>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</si>
  <si>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</si>
  <si>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</si>
  <si>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</si>
  <si>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</si>
  <si>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</si>
  <si>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</si>
  <si>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</si>
  <si>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</si>
  <si>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</si>
  <si>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</si>
  <si>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</si>
  <si>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</si>
  <si>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</si>
  <si>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</si>
  <si>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</si>
  <si>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</si>
  <si>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</si>
  <si>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</si>
  <si>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</si>
  <si>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</si>
  <si>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</si>
  <si>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</si>
  <si>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</si>
  <si>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</si>
  <si>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</si>
  <si>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</si>
  <si>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</si>
  <si>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</si>
  <si>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</si>
  <si>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</si>
  <si>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</si>
  <si>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</si>
  <si>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</si>
  <si>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</si>
  <si>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</si>
  <si>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</si>
  <si>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</si>
  <si>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</si>
  <si>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</si>
  <si>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</si>
  <si>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</si>
  <si>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</si>
  <si>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</si>
  <si>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</si>
  <si>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</si>
  <si>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</si>
  <si>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</si>
  <si>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</si>
  <si>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</si>
  <si>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</si>
  <si>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</si>
  <si>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</si>
  <si>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</si>
  <si>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</si>
  <si>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</si>
  <si>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</si>
  <si>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</si>
  <si>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</si>
  <si>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</si>
  <si>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</si>
  <si>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</si>
  <si>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</si>
  <si>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</si>
  <si>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</si>
  <si>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</si>
  <si>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</si>
  <si>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</si>
  <si>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</si>
  <si>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</si>
  <si>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</si>
  <si>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</si>
  <si>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</si>
  <si>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</si>
  <si>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</si>
  <si>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</si>
  <si>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</si>
  <si>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</si>
  <si>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</si>
  <si>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</si>
  <si>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</si>
  <si>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</si>
  <si>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</si>
  <si>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</si>
  <si>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</si>
  <si>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</si>
  <si>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</si>
  <si>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</si>
  <si>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</si>
  <si>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</si>
  <si>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</si>
  <si>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</si>
  <si>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</si>
  <si>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</si>
  <si>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</si>
  <si>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</si>
  <si>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</si>
  <si>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</si>
  <si>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</si>
  <si>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</si>
  <si>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</si>
  <si>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</si>
  <si>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</si>
  <si>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</si>
  <si>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</si>
  <si>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</si>
  <si>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</si>
  <si>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</si>
  <si>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</si>
  <si>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</si>
  <si>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</si>
  <si>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</si>
  <si>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</si>
  <si>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</si>
  <si>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</si>
  <si>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</si>
  <si>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</si>
  <si>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</si>
  <si>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</si>
  <si>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</si>
  <si>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</si>
  <si>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</si>
  <si>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</si>
  <si>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</si>
  <si>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</si>
  <si>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</si>
  <si>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</si>
  <si>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</si>
  <si>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</si>
  <si>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</si>
  <si>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</si>
  <si>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</si>
  <si>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</si>
  <si>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</si>
  <si>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</si>
  <si>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</si>
  <si>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</si>
  <si>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</si>
  <si>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</si>
  <si>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</si>
  <si>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</si>
  <si>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</si>
  <si>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</si>
  <si>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</si>
  <si>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</si>
  <si>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</si>
  <si>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</si>
  <si>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</si>
  <si>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</si>
  <si>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</si>
  <si>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</si>
  <si>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</si>
  <si>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</si>
  <si>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</si>
  <si>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</si>
  <si>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</si>
  <si>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</si>
  <si>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</si>
  <si>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</si>
  <si>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</si>
  <si>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</si>
  <si>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</si>
  <si>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</si>
  <si>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</si>
  <si>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</si>
  <si>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</si>
  <si>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</si>
  <si>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</si>
  <si>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</si>
  <si>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</si>
  <si>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</si>
  <si>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</si>
  <si>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</si>
  <si>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</si>
  <si>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</si>
  <si>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</si>
  <si>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</si>
  <si>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</si>
  <si>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</si>
  <si>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</si>
  <si>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</si>
  <si>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</si>
  <si>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</si>
  <si>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</si>
  <si>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</si>
  <si>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</si>
  <si>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</si>
  <si>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</si>
  <si>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</si>
  <si>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</si>
  <si>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</si>
  <si>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</si>
  <si>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</si>
  <si>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</si>
  <si>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</si>
  <si>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</si>
  <si>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</si>
  <si>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</si>
  <si>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</si>
  <si>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</si>
  <si>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</si>
  <si>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</si>
  <si>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</si>
  <si>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</si>
  <si>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</si>
  <si>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</si>
  <si>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</si>
  <si>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</si>
  <si>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</si>
  <si>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</si>
  <si>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</si>
  <si>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</si>
  <si>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</si>
  <si>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</si>
  <si>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</si>
  <si>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</si>
  <si>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</si>
  <si>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</si>
  <si>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</si>
  <si>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</si>
  <si>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</si>
  <si>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</si>
  <si>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</si>
  <si>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</si>
  <si>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</si>
  <si>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</si>
  <si>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</si>
  <si>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</si>
  <si>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</si>
  <si>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</si>
  <si>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</si>
  <si>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</si>
  <si>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</si>
  <si>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</si>
  <si>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</si>
  <si>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</si>
  <si>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</si>
  <si>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</si>
  <si>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</si>
  <si>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</si>
  <si>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</si>
  <si>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</si>
  <si>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</si>
  <si>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</si>
  <si>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</si>
  <si>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</si>
  <si>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</si>
  <si>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</si>
  <si>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</si>
  <si>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</si>
  <si>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</si>
  <si>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</si>
  <si>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</si>
  <si>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</si>
  <si>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</si>
  <si>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</si>
  <si>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</si>
  <si>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</si>
  <si>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</si>
  <si>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</si>
  <si>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</si>
  <si>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</si>
  <si>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</si>
  <si>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</si>
  <si>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</si>
  <si>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</si>
  <si>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</si>
  <si>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</si>
  <si>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</si>
  <si>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</si>
  <si>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</si>
  <si>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</si>
  <si>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</si>
  <si>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</si>
  <si>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</si>
  <si>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</si>
  <si>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</si>
  <si>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</si>
  <si>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</si>
  <si>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</si>
  <si>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</si>
  <si>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</si>
  <si>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</si>
  <si>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</si>
  <si>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</si>
  <si>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</si>
  <si>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</si>
  <si>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</si>
  <si>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</si>
  <si>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</si>
  <si>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</si>
  <si>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</si>
  <si>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</si>
  <si>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</si>
  <si>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</si>
  <si>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</si>
  <si>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</si>
  <si>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</si>
  <si>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</si>
  <si>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</si>
  <si>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</si>
  <si>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</si>
  <si>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</si>
  <si>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</si>
  <si>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</si>
  <si>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</si>
  <si>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</si>
  <si>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</si>
  <si>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</si>
  <si>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</si>
  <si>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</si>
  <si>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</si>
  <si>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</si>
  <si>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</si>
  <si>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</si>
  <si>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</si>
  <si>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</si>
  <si>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</si>
  <si>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</si>
  <si>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</si>
  <si>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</si>
  <si>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</si>
  <si>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</si>
  <si>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</si>
  <si>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</si>
  <si>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</si>
  <si>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</si>
  <si>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</si>
  <si>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</si>
  <si>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</si>
  <si>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</si>
  <si>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</si>
  <si>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</si>
  <si>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</si>
  <si>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</si>
  <si>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</si>
  <si>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</si>
  <si>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</si>
  <si>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</si>
  <si>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</si>
  <si>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</si>
  <si>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</si>
  <si>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</si>
  <si>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</si>
  <si>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</si>
  <si>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</si>
  <si>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</si>
  <si>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</si>
  <si>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</si>
  <si>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</si>
  <si>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</si>
  <si>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</si>
  <si>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</si>
  <si>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</si>
  <si>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</si>
  <si>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</si>
  <si>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</si>
  <si>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</si>
  <si>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</si>
  <si>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</si>
  <si>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</si>
  <si>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</si>
  <si>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</si>
  <si>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</si>
  <si>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</si>
  <si>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</si>
  <si>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</si>
  <si>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</si>
  <si>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</si>
  <si>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</si>
  <si>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</si>
  <si>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</si>
  <si>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</si>
  <si>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</si>
  <si>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</si>
  <si>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</si>
  <si>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</si>
  <si>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</si>
  <si>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</si>
  <si>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</si>
  <si>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</si>
  <si>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</si>
  <si>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</si>
  <si>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</si>
  <si>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</si>
  <si>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</si>
  <si>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</si>
  <si>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</si>
  <si>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</si>
  <si>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</si>
  <si>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</si>
  <si>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</si>
  <si>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</si>
  <si>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</si>
  <si>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</si>
  <si>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</si>
  <si>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</si>
  <si>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</si>
  <si>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</si>
  <si>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</si>
  <si>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</si>
  <si>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</si>
  <si>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</si>
  <si>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</si>
  <si>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</si>
  <si>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</si>
  <si>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</si>
  <si>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</si>
  <si>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</si>
  <si>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</si>
  <si>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</si>
  <si>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</si>
  <si>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</si>
  <si>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</si>
  <si>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</si>
  <si>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</si>
  <si>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</si>
  <si>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</si>
  <si>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</si>
  <si>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</si>
  <si>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</si>
  <si>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</si>
  <si>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</si>
  <si>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</si>
  <si>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</si>
  <si>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</si>
  <si>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</si>
  <si>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</si>
  <si>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</si>
  <si>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</si>
  <si>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</si>
  <si>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</si>
  <si>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</si>
  <si>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</si>
  <si>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</si>
  <si>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</si>
  <si>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</si>
  <si>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</si>
  <si>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</si>
  <si>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</si>
  <si>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</si>
  <si>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</si>
  <si>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</si>
  <si>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</si>
  <si>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</si>
  <si>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</si>
  <si>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</si>
  <si>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</si>
  <si>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</si>
  <si>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</si>
  <si>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</si>
  <si>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</si>
  <si>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</si>
  <si>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</si>
  <si>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</si>
  <si>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</si>
  <si>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</si>
  <si>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</si>
  <si>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</si>
  <si>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</si>
  <si>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</si>
  <si>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</si>
  <si>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</si>
  <si>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</si>
  <si>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</si>
  <si>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</si>
  <si>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</si>
  <si>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</si>
  <si>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</si>
  <si>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</si>
  <si>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</si>
  <si>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</si>
  <si>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</si>
  <si>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</si>
  <si>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</si>
  <si>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</si>
  <si>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</si>
  <si>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</si>
  <si>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</si>
  <si>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</si>
  <si>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</si>
  <si>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</si>
  <si>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</si>
  <si>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</si>
  <si>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</si>
  <si>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</si>
  <si>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</si>
  <si>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</si>
  <si>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</si>
  <si>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</si>
  <si>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</si>
  <si>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</si>
  <si>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</si>
  <si>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</si>
  <si>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</si>
  <si>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</si>
  <si>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</si>
  <si>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</si>
  <si>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</si>
  <si>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</si>
  <si>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</si>
  <si>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</si>
  <si>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</si>
  <si>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</si>
  <si>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</si>
  <si>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</si>
  <si>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</si>
  <si>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</si>
  <si>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</si>
  <si>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</si>
  <si>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</si>
  <si>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</si>
  <si>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</si>
  <si>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</si>
  <si>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</si>
  <si>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</si>
  <si>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</si>
  <si>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</si>
  <si>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</si>
  <si>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</si>
  <si>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</si>
  <si>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</si>
  <si>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</si>
  <si>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</si>
  <si>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</si>
  <si>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</si>
  <si>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</si>
  <si>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</si>
  <si>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</si>
  <si>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</si>
  <si>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</si>
  <si>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</si>
  <si>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</si>
  <si>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</si>
  <si>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</si>
  <si>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</si>
  <si>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</si>
  <si>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</si>
  <si>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</si>
  <si>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</si>
  <si>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</si>
  <si>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</si>
  <si>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</si>
  <si>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</si>
  <si>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</si>
  <si>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</si>
  <si>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</si>
  <si>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</si>
  <si>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</si>
  <si>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</si>
  <si>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</si>
  <si>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</si>
  <si>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</si>
  <si>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</si>
  <si>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</si>
  <si>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</si>
  <si>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</si>
  <si>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</si>
  <si>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</si>
  <si>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</si>
  <si>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</si>
  <si>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</si>
  <si>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</si>
  <si>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</si>
  <si>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</si>
  <si>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</si>
  <si>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</si>
  <si>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</si>
  <si>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</si>
  <si>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</si>
  <si>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</si>
  <si>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</si>
  <si>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</si>
  <si>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</si>
  <si>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</si>
  <si>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</si>
  <si>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</si>
  <si>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</si>
  <si>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</si>
  <si>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</si>
  <si>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</si>
  <si>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</si>
  <si>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</si>
  <si>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</si>
  <si>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</si>
  <si>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</si>
  <si>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</si>
  <si>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</si>
  <si>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</si>
  <si>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</si>
  <si>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</si>
  <si>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</si>
  <si>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</si>
  <si>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</si>
  <si>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</si>
  <si>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</si>
  <si>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</si>
  <si>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</si>
  <si>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</si>
  <si>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</si>
  <si>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</si>
  <si>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</si>
  <si>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</si>
  <si>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</si>
  <si>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</si>
  <si>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</si>
  <si>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</si>
  <si>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</si>
  <si>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</si>
  <si>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</si>
  <si>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</si>
  <si>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</si>
  <si>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</si>
  <si>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</si>
  <si>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</si>
  <si>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</si>
  <si>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</si>
  <si>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</si>
  <si>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</si>
  <si>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</si>
  <si>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</si>
  <si>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</si>
  <si>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</si>
  <si>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</si>
  <si>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</si>
  <si>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</si>
  <si>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</si>
  <si>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</si>
  <si>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</si>
  <si>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</si>
  <si>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</si>
  <si>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</si>
  <si>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</si>
  <si>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</si>
  <si>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</si>
  <si>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</si>
  <si>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</si>
  <si>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</si>
  <si>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</si>
  <si>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</si>
  <si>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</si>
  <si>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</si>
  <si>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</si>
  <si>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</si>
  <si>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</si>
  <si>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</si>
  <si>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</si>
  <si>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</si>
  <si>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</si>
  <si>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</si>
  <si>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</si>
  <si>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</si>
  <si>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</si>
  <si>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</si>
  <si>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</si>
  <si>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</si>
  <si>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</si>
  <si>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</si>
  <si>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</si>
  <si>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</si>
  <si>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</si>
  <si>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</si>
  <si>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</si>
  <si>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</si>
  <si>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</si>
  <si>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</si>
  <si>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</si>
  <si>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</si>
  <si>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</si>
  <si>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</si>
  <si>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</si>
  <si>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</si>
  <si>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</si>
  <si>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</si>
  <si>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</si>
  <si>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</si>
  <si>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</si>
  <si>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</si>
  <si>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</si>
  <si>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</si>
  <si>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</si>
  <si>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</si>
  <si>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</si>
  <si>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</si>
  <si>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</si>
  <si>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</si>
  <si>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</si>
  <si>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</si>
  <si>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</si>
  <si>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</si>
  <si>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</si>
  <si>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</si>
  <si>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</si>
  <si>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</si>
  <si>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</si>
  <si>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</si>
  <si>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</si>
  <si>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</si>
  <si>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</si>
  <si>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</si>
  <si>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</si>
  <si>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</si>
  <si>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</si>
  <si>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</si>
  <si>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</si>
  <si>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</si>
  <si>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</si>
  <si>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</si>
  <si>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</si>
  <si>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</si>
  <si>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</si>
  <si>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</si>
  <si>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</si>
  <si>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</si>
  <si>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</si>
  <si>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</si>
  <si>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</si>
  <si>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</si>
  <si>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</si>
  <si>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</si>
  <si>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</si>
  <si>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</si>
  <si>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</si>
  <si>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</si>
  <si>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</si>
  <si>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</si>
  <si>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</si>
  <si>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</si>
  <si>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</si>
  <si>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</si>
  <si>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</si>
  <si>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</si>
  <si>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</si>
  <si>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</si>
  <si>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</si>
  <si>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</si>
  <si>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</si>
  <si>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</si>
  <si>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</si>
  <si>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</si>
  <si>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</si>
  <si>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</si>
  <si>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</si>
  <si>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</si>
  <si>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</si>
  <si>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</si>
  <si>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</si>
  <si>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</si>
  <si>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</si>
  <si>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</si>
  <si>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</si>
  <si>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</si>
  <si>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</si>
  <si>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</si>
  <si>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</si>
  <si>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</si>
  <si>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</si>
  <si>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</si>
  <si>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</si>
  <si>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</si>
  <si>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</si>
  <si>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</si>
  <si>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</si>
  <si>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</si>
  <si>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</si>
  <si>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</si>
  <si>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</si>
  <si>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</si>
  <si>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</si>
  <si>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</si>
  <si>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</si>
  <si>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</si>
  <si>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</si>
  <si>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</si>
  <si>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</si>
  <si>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</si>
  <si>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</si>
  <si>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</si>
  <si>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</si>
  <si>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</si>
  <si>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</si>
  <si>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</si>
  <si>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</si>
  <si>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</si>
  <si>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</si>
  <si>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</si>
  <si>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</si>
  <si>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</si>
  <si>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</si>
  <si>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</si>
  <si>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</si>
  <si>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</si>
  <si>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</si>
  <si>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</si>
  <si>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</si>
  <si>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</si>
  <si>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</si>
  <si>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</si>
  <si>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</si>
  <si>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</si>
  <si>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</si>
  <si>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</si>
  <si>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</si>
  <si>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</si>
  <si>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</si>
  <si>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</si>
  <si>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</si>
  <si>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</si>
  <si>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</si>
  <si>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</si>
  <si>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</si>
  <si>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</si>
  <si>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</si>
  <si>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</si>
  <si>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</si>
  <si>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</si>
  <si>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</si>
  <si>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</si>
  <si>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</si>
  <si>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</si>
  <si>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</si>
  <si>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</si>
  <si>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</si>
  <si>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</si>
  <si>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</si>
  <si>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</si>
  <si>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</si>
  <si>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</si>
  <si>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</si>
  <si>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</si>
  <si>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</si>
  <si>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</si>
  <si>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</si>
  <si>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</si>
  <si>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</si>
  <si>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</si>
  <si>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</si>
  <si>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</si>
  <si>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</si>
  <si>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</si>
  <si>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</si>
  <si>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</si>
  <si>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</si>
  <si>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</si>
  <si>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</si>
  <si>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</si>
  <si>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</si>
  <si>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</si>
  <si>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</si>
  <si>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</si>
  <si>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</si>
  <si>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</si>
  <si>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</si>
  <si>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</si>
  <si>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</si>
  <si>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</si>
  <si>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</si>
  <si>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</si>
  <si>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</si>
  <si>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</si>
  <si>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</si>
  <si>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</si>
  <si>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</si>
  <si>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</si>
  <si>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</si>
  <si>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</si>
  <si>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</si>
  <si>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</si>
  <si>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</si>
  <si>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</si>
  <si>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</si>
  <si>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</si>
  <si>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</si>
  <si>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</si>
  <si>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</si>
  <si>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</si>
  <si>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</si>
  <si>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</si>
  <si>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</si>
  <si>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</si>
  <si>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</si>
  <si>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</si>
  <si>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</si>
  <si>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</si>
  <si>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</si>
  <si>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</si>
  <si>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</si>
  <si>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</si>
  <si>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</si>
  <si>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</si>
  <si>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</si>
  <si>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</si>
  <si>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</si>
  <si>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</si>
  <si>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</si>
  <si>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</si>
  <si>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</si>
  <si>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</si>
  <si>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</si>
  <si>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</si>
  <si>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</si>
  <si>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</si>
  <si>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</si>
  <si>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</si>
  <si>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</si>
  <si>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</si>
  <si>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</si>
  <si>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</si>
  <si>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</si>
  <si>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</si>
  <si>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</si>
  <si>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</si>
  <si>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</si>
  <si>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</si>
  <si>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</si>
  <si>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</si>
  <si>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</si>
  <si>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</si>
  <si>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</si>
  <si>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</si>
  <si>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</si>
  <si>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</si>
  <si>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</si>
  <si>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</si>
  <si>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</si>
  <si>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</si>
  <si>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</si>
  <si>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</si>
  <si>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</si>
  <si>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</si>
  <si>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</si>
  <si>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</si>
  <si>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</si>
  <si>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</si>
  <si>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</si>
  <si>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</si>
  <si>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</si>
  <si>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</si>
  <si>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</si>
  <si>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</si>
  <si>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</si>
  <si>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</si>
  <si>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</si>
  <si>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</si>
  <si>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</si>
  <si>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</si>
  <si>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</si>
  <si>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</si>
  <si>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</si>
  <si>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</si>
  <si>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</si>
  <si>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</si>
  <si>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</si>
  <si>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</si>
  <si>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</si>
  <si>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</si>
  <si>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</si>
  <si>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</si>
  <si>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</si>
  <si>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</si>
  <si>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</si>
  <si>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</si>
  <si>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</si>
  <si>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</si>
  <si>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</si>
  <si>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</si>
  <si>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</si>
  <si>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</si>
  <si>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</si>
  <si>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</si>
  <si>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</si>
  <si>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</si>
  <si>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</si>
  <si>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</si>
  <si>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</si>
  <si>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</si>
  <si>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</si>
  <si>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</si>
  <si>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</si>
  <si>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</si>
  <si>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</si>
  <si>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</si>
  <si>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</si>
  <si>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</si>
  <si>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</si>
  <si>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</si>
  <si>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</si>
  <si>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</si>
  <si>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</si>
  <si>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</si>
  <si>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</si>
  <si>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</si>
  <si>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</si>
  <si>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</si>
  <si>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</si>
  <si>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</si>
  <si>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</si>
  <si>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</si>
  <si>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</si>
  <si>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</si>
  <si>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</si>
  <si>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</si>
  <si>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</si>
  <si>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</si>
  <si>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</si>
  <si>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</si>
  <si>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</si>
  <si>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</si>
  <si>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</si>
  <si>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</si>
  <si>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</si>
  <si>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</si>
  <si>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</si>
  <si>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</si>
  <si>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</si>
  <si>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</si>
  <si>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</si>
  <si>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</si>
  <si>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</si>
  <si>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</si>
  <si>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</si>
  <si>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</si>
  <si>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</si>
  <si>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</si>
  <si>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</si>
  <si>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</si>
  <si>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</si>
  <si>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</si>
  <si>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</si>
  <si>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</si>
  <si>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</si>
  <si>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</si>
  <si>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</si>
  <si>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</si>
  <si>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</si>
  <si>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</si>
  <si>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</si>
  <si>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</si>
  <si>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</si>
  <si>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</si>
  <si>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</si>
  <si>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</si>
  <si>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</si>
  <si>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</si>
  <si>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</si>
  <si>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</si>
  <si>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</si>
  <si>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</si>
  <si>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</si>
  <si>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</si>
  <si>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</si>
  <si>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</si>
  <si>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</si>
  <si>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</si>
  <si>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</si>
  <si>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</si>
  <si>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</si>
  <si>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</si>
  <si>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</si>
  <si>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</si>
  <si>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</si>
  <si>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</si>
  <si>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</si>
  <si>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</si>
  <si>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</si>
  <si>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</si>
  <si>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</si>
  <si>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</si>
  <si>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</si>
  <si>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</si>
  <si>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</si>
  <si>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</si>
  <si>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</si>
  <si>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</si>
  <si>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</si>
  <si>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</si>
  <si>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</si>
  <si>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</si>
  <si>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</si>
  <si>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</si>
  <si>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</si>
  <si>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</si>
  <si>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</si>
  <si>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</si>
  <si>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</si>
  <si>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</si>
  <si>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</si>
  <si>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</si>
  <si>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</si>
  <si>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</si>
  <si>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</si>
  <si>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</si>
  <si>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</si>
  <si>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</si>
  <si>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</si>
  <si>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</si>
  <si>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</si>
  <si>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</si>
  <si>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</si>
  <si>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</si>
  <si>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</si>
  <si>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</si>
  <si>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</si>
  <si>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</si>
  <si>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</si>
  <si>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</si>
  <si>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</si>
  <si>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</si>
  <si>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</si>
  <si>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</si>
  <si>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</si>
  <si>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</si>
  <si>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</si>
  <si>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</si>
  <si>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</si>
  <si>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</si>
  <si>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</si>
  <si>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</si>
  <si>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</si>
  <si>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</si>
  <si>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</si>
  <si>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</si>
  <si>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</si>
  <si>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</si>
  <si>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</si>
  <si>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</si>
  <si>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</si>
  <si>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</si>
  <si>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</si>
  <si>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</si>
  <si>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</si>
  <si>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</si>
  <si>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</si>
  <si>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</si>
  <si>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</si>
  <si>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</si>
  <si>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</si>
  <si>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</si>
  <si>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</si>
  <si>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</si>
  <si>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</si>
  <si>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</si>
  <si>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</si>
  <si>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</si>
  <si>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</si>
  <si>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</si>
  <si>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</si>
  <si>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</si>
  <si>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</si>
  <si>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</si>
  <si>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</si>
  <si>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</si>
  <si>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</si>
  <si>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</si>
  <si>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</si>
  <si>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</si>
  <si>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</si>
  <si>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</si>
  <si>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</si>
  <si>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</si>
  <si>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</si>
  <si>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</si>
  <si>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</si>
  <si>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</si>
  <si>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</si>
  <si>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</si>
  <si>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</si>
  <si>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</si>
  <si>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</si>
  <si>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</si>
  <si>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</si>
  <si>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</si>
  <si>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</si>
  <si>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</si>
  <si>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</si>
  <si>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</si>
  <si>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</si>
  <si>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</si>
  <si>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</si>
  <si>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</si>
  <si>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</si>
  <si>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</si>
  <si>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</si>
  <si>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</si>
  <si>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</si>
  <si>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</si>
  <si>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</si>
  <si>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</si>
  <si>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</si>
  <si>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</si>
  <si>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</si>
  <si>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</si>
  <si>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</si>
  <si>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</si>
  <si>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</si>
  <si>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</si>
  <si>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</si>
  <si>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</si>
  <si>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</si>
  <si>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</si>
  <si>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</si>
  <si>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</si>
  <si>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</si>
  <si>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</si>
  <si>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</si>
  <si>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</si>
  <si>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</si>
  <si>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</si>
  <si>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</si>
  <si>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</si>
  <si>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</si>
  <si>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</si>
  <si>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</si>
  <si>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</si>
  <si>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</si>
  <si>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</si>
  <si>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</si>
  <si>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</si>
  <si>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</si>
  <si>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</si>
  <si>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</si>
  <si>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</si>
  <si>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</si>
  <si>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</si>
  <si>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</si>
  <si>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</si>
  <si>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</si>
  <si>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</si>
  <si>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</si>
  <si>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</si>
  <si>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</si>
  <si>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</si>
  <si>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</si>
  <si>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</si>
  <si>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</si>
  <si>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</si>
  <si>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</si>
  <si>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</si>
  <si>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</si>
  <si>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</si>
  <si>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</si>
  <si>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</si>
  <si>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</si>
  <si>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</si>
  <si>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</si>
  <si>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</si>
  <si>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</si>
  <si>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</si>
  <si>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</si>
  <si>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</si>
  <si>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</si>
  <si>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</si>
  <si>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</si>
  <si>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</si>
  <si>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</si>
  <si>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</si>
  <si>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</si>
  <si>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</si>
  <si>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</si>
  <si>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</si>
  <si>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</si>
  <si>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</si>
  <si>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</si>
  <si>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</si>
  <si>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</si>
  <si>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</si>
  <si>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</si>
  <si>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</si>
  <si>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</si>
  <si>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</si>
  <si>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</si>
  <si>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</si>
  <si>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</si>
  <si>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</si>
  <si>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</si>
  <si>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</si>
  <si>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</si>
  <si>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</si>
  <si>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</si>
  <si>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</si>
  <si>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</si>
  <si>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</si>
  <si>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</si>
  <si>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</si>
  <si>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</si>
  <si>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</si>
  <si>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</si>
  <si>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</si>
  <si>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</si>
  <si>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</si>
  <si>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</si>
  <si>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</si>
  <si>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</si>
  <si>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</si>
  <si>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</si>
  <si>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</si>
  <si>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</si>
  <si>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</si>
  <si>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</si>
  <si>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</si>
  <si>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</si>
  <si>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</si>
  <si>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</si>
  <si>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</si>
  <si>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</si>
  <si>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</si>
  <si>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</si>
  <si>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</si>
  <si>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</si>
  <si>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</si>
  <si>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</si>
  <si>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</si>
  <si>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</si>
  <si>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</si>
  <si>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</si>
  <si>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</si>
  <si>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</si>
  <si>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</si>
  <si>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</si>
  <si>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</si>
  <si>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</si>
  <si>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</si>
  <si>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</si>
  <si>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</si>
  <si>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</si>
  <si>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</si>
  <si>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</si>
  <si>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</si>
  <si>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</si>
  <si>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</si>
  <si>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</si>
  <si>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</si>
  <si>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</si>
  <si>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</si>
  <si>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</si>
  <si>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</si>
  <si>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</si>
  <si>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</si>
  <si>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</si>
  <si>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</si>
  <si>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</si>
  <si>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</si>
  <si>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</si>
  <si>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</si>
  <si>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</si>
  <si>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</si>
  <si>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</si>
  <si>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</si>
  <si>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</si>
  <si>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</si>
  <si>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</si>
  <si>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</si>
  <si>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</si>
  <si>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</si>
  <si>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</si>
  <si>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</si>
  <si>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</si>
  <si>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</si>
  <si>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</si>
  <si>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</si>
  <si>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</si>
  <si>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</si>
  <si>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</si>
  <si>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</si>
  <si>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</si>
  <si>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</si>
  <si>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</si>
  <si>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</si>
  <si>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</si>
  <si>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</si>
  <si>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</si>
  <si>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</si>
  <si>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</si>
  <si>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</si>
  <si>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</si>
  <si>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</si>
  <si>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</si>
  <si>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</si>
  <si>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</si>
  <si>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</si>
  <si>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</si>
  <si>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</si>
  <si>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</si>
  <si>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</si>
  <si>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</si>
  <si>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</si>
  <si>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</si>
  <si>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</si>
  <si>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</si>
  <si>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</si>
  <si>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</si>
  <si>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</si>
  <si>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</si>
  <si>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</si>
  <si>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</si>
  <si>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</si>
  <si>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</si>
  <si>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</si>
  <si>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</si>
  <si>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</si>
  <si>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</si>
  <si>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</si>
  <si>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</si>
  <si>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</si>
  <si>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</si>
  <si>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</si>
  <si>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</si>
  <si>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</si>
  <si>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</si>
  <si>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</si>
  <si>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</si>
  <si>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</si>
  <si>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</si>
  <si>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</si>
  <si>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</si>
  <si>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</si>
  <si>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</si>
  <si>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</si>
  <si>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</si>
  <si>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</si>
  <si>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</si>
  <si>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</si>
  <si>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</si>
  <si>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</si>
  <si>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</si>
  <si>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</si>
  <si>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</si>
  <si>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</si>
  <si>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</si>
  <si>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</si>
  <si>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</si>
  <si>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</si>
  <si>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</si>
  <si>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</si>
  <si>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</si>
  <si>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</si>
  <si>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</si>
  <si>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</si>
  <si>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</si>
  <si>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</si>
  <si>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</si>
  <si>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</si>
  <si>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</si>
  <si>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</si>
  <si>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</si>
  <si>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</si>
  <si>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</si>
  <si>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</si>
  <si>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</si>
  <si>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</si>
  <si>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</si>
  <si>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</si>
  <si>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</si>
  <si>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</si>
  <si>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</si>
  <si>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</si>
  <si>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</si>
  <si>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</si>
  <si>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</si>
  <si>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</si>
  <si>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</si>
  <si>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</si>
  <si>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</si>
  <si>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</si>
  <si>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</si>
  <si>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</si>
  <si>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</si>
  <si>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</si>
  <si>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</si>
  <si>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</si>
  <si>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</si>
  <si>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</si>
  <si>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</si>
  <si>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</si>
  <si>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</si>
  <si>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</si>
  <si>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</si>
  <si>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</si>
  <si>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</si>
  <si>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</si>
  <si>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</si>
  <si>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</si>
  <si>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</si>
  <si>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</si>
  <si>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</si>
  <si>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</si>
  <si>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</si>
  <si>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</si>
  <si>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</si>
  <si>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</si>
  <si>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</si>
  <si>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</si>
  <si>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</si>
  <si>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</si>
  <si>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</si>
  <si>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</si>
  <si>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</si>
  <si>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</si>
  <si>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</si>
  <si>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</si>
  <si>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</si>
  <si>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</si>
  <si>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</si>
  <si>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</si>
  <si>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</si>
  <si>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</si>
  <si>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</si>
  <si>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</si>
  <si>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</si>
  <si>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</si>
  <si>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</si>
  <si>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</si>
  <si>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</si>
  <si>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</si>
  <si>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</si>
  <si>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</si>
  <si>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</si>
  <si>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</si>
  <si>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</si>
  <si>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</si>
  <si>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</si>
  <si>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</si>
  <si>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</si>
  <si>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</si>
  <si>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</si>
  <si>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</si>
  <si>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</si>
  <si>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</si>
  <si>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</si>
  <si>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</si>
  <si>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</si>
  <si>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</si>
  <si>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</si>
  <si>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</si>
  <si>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</si>
  <si>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</si>
  <si>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</si>
  <si>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</si>
  <si>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</si>
  <si>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</si>
  <si>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</si>
  <si>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</si>
  <si>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</si>
  <si>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</si>
  <si>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</si>
  <si>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</si>
  <si>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</si>
  <si>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</si>
  <si>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</si>
  <si>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</si>
  <si>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</si>
  <si>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</si>
  <si>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</si>
  <si>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</si>
  <si>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</si>
  <si>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</si>
  <si>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</si>
  <si>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</si>
  <si>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</si>
  <si>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</si>
  <si>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</si>
  <si>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</si>
  <si>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</si>
  <si>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</si>
  <si>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</si>
  <si>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</si>
  <si>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</si>
  <si>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</si>
  <si>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</si>
  <si>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</si>
  <si>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</si>
  <si>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</si>
  <si>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</si>
  <si>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</si>
  <si>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</si>
  <si>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</si>
  <si>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</si>
  <si>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</si>
  <si>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</si>
  <si>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</si>
  <si>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</si>
  <si>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</si>
  <si>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</si>
  <si>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</si>
  <si>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</si>
  <si>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</si>
  <si>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</si>
  <si>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</si>
  <si>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</si>
  <si>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</si>
  <si>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</si>
  <si>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</si>
  <si>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</si>
  <si>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</si>
  <si>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</si>
  <si>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</si>
  <si>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</si>
  <si>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</si>
  <si>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</si>
  <si>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</si>
  <si>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</si>
  <si>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</si>
  <si>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</si>
  <si>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</si>
  <si>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</si>
  <si>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</si>
  <si>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</si>
  <si>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</si>
  <si>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</si>
  <si>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</si>
  <si>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</si>
  <si>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</si>
  <si>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</si>
  <si>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</si>
  <si>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</si>
  <si>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</si>
  <si>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</si>
  <si>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</si>
  <si>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</si>
  <si>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</si>
  <si>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</si>
  <si>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</si>
  <si>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</si>
  <si>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</si>
  <si>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</si>
  <si>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</si>
  <si>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</si>
  <si>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</si>
  <si>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</si>
  <si>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</si>
  <si>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</si>
  <si>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</si>
  <si>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</si>
  <si>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</si>
  <si>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</si>
  <si>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</si>
  <si>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</si>
  <si>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</si>
  <si>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</si>
  <si>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</si>
  <si>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</si>
  <si>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</si>
  <si>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</si>
  <si>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</si>
  <si>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</si>
  <si>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</si>
  <si>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</si>
  <si>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</si>
  <si>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</si>
  <si>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</si>
  <si>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</si>
  <si>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</si>
  <si>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</si>
  <si>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</si>
  <si>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</si>
  <si>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</si>
  <si>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</si>
  <si>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</si>
  <si>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</si>
  <si>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</si>
  <si>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</si>
  <si>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</si>
  <si>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</si>
  <si>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</si>
  <si>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</si>
  <si>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</si>
  <si>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</si>
  <si>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</si>
  <si>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</si>
  <si>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</si>
  <si>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</si>
  <si>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</si>
  <si>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</si>
  <si>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</si>
  <si>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</si>
  <si>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</si>
  <si>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</si>
  <si>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</si>
  <si>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</si>
  <si>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</si>
  <si>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</si>
  <si>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</si>
  <si>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</si>
  <si>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</si>
  <si>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</si>
  <si>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</si>
  <si>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</si>
  <si>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</si>
  <si>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</si>
  <si>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</si>
  <si>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</si>
  <si>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</si>
  <si>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</si>
  <si>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</si>
  <si>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</si>
  <si>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</si>
  <si>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</si>
  <si>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</si>
  <si>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</si>
  <si>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</si>
  <si>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</si>
  <si>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</si>
  <si>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</si>
  <si>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</si>
  <si>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</si>
  <si>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</si>
  <si>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</si>
  <si>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</si>
  <si>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</si>
  <si>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</si>
  <si>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</si>
  <si>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</si>
  <si>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</si>
  <si>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</si>
  <si>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</si>
  <si>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</si>
  <si>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</si>
  <si>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</si>
  <si>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</si>
  <si>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</si>
  <si>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</si>
  <si>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</si>
  <si>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</si>
  <si>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</si>
  <si>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</si>
  <si>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</si>
  <si>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</si>
  <si>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</si>
  <si>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</si>
  <si>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</si>
  <si>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</si>
  <si>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</si>
  <si>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</si>
  <si>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</si>
  <si>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</si>
  <si>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</si>
  <si>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</si>
  <si>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</si>
  <si>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</si>
  <si>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</si>
  <si>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</si>
  <si>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</si>
  <si>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</si>
  <si>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</si>
  <si>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</si>
  <si>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</si>
  <si>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</si>
  <si>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</si>
  <si>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</si>
  <si>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</si>
  <si>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</si>
  <si>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</si>
  <si>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</si>
  <si>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</si>
  <si>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</si>
  <si>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</si>
  <si>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</si>
  <si>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</si>
  <si>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</si>
  <si>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</si>
  <si>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</si>
  <si>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</si>
  <si>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</si>
  <si>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</si>
  <si>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</si>
  <si>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</si>
  <si>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</si>
  <si>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</si>
  <si>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</si>
  <si>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</si>
  <si>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</si>
  <si>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</si>
  <si>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</si>
  <si>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</si>
  <si>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</si>
  <si>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</si>
  <si>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</si>
  <si>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</si>
  <si>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</si>
  <si>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</si>
  <si>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</si>
  <si>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</si>
  <si>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</si>
  <si>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</si>
  <si>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</si>
  <si>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</si>
  <si>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</si>
  <si>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</si>
  <si>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</si>
  <si>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</si>
  <si>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</si>
  <si>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</si>
  <si>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</si>
  <si>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</si>
  <si>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</si>
  <si>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</si>
  <si>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</si>
  <si>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</si>
  <si>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</si>
  <si>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</si>
  <si>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</si>
  <si>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</si>
  <si>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</si>
  <si>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</si>
  <si>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</si>
  <si>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</si>
  <si>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</si>
  <si>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</si>
  <si>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</si>
  <si>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</si>
  <si>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</si>
  <si>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</si>
  <si>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</si>
  <si>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</si>
  <si>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</si>
  <si>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</si>
  <si>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</si>
  <si>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</si>
  <si>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</si>
  <si>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</si>
  <si>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</si>
  <si>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</si>
  <si>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</si>
  <si>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</si>
  <si>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</si>
  <si>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</si>
  <si>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</si>
  <si>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</si>
  <si>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</si>
  <si>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</si>
  <si>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</si>
  <si>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</si>
  <si>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</si>
  <si>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</si>
  <si>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</si>
  <si>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</si>
  <si>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</si>
  <si>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</si>
  <si>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</si>
  <si>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</si>
  <si>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</si>
  <si>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</si>
  <si>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</si>
  <si>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</si>
  <si>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</si>
  <si>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</si>
  <si>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</si>
  <si>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</si>
  <si>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</si>
  <si>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</si>
  <si>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</si>
  <si>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</si>
  <si>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</si>
  <si>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</si>
  <si>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</si>
  <si>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</si>
  <si>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</si>
  <si>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</si>
  <si>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</si>
  <si>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</si>
  <si>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</si>
  <si>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</si>
  <si>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</si>
  <si>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</si>
  <si>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</si>
  <si>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</si>
  <si>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</si>
  <si>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</si>
  <si>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</si>
  <si>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</si>
  <si>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</si>
  <si>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</si>
  <si>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</si>
  <si>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</si>
  <si>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</si>
  <si>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</si>
  <si>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</si>
  <si>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</si>
  <si>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</si>
  <si>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</si>
  <si>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</si>
  <si>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</si>
  <si>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</si>
  <si>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</si>
  <si>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</si>
  <si>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</si>
  <si>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</si>
  <si>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</si>
  <si>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</si>
  <si>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</si>
  <si>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</si>
  <si>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</si>
  <si>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</si>
  <si>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</si>
  <si>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</si>
  <si>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</si>
  <si>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</si>
  <si>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</si>
  <si>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</si>
  <si>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</si>
  <si>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</si>
  <si>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</si>
  <si>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</si>
  <si>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</si>
  <si>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</si>
  <si>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</si>
  <si>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</si>
  <si>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</si>
  <si>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</si>
  <si>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</si>
  <si>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</si>
  <si>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</si>
  <si>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</si>
  <si>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</si>
  <si>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</si>
  <si>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</si>
  <si>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</si>
  <si>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</si>
  <si>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</si>
  <si>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</si>
  <si>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</si>
  <si>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</si>
  <si>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</si>
  <si>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</si>
  <si>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</si>
  <si>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</si>
  <si>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</si>
  <si>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</si>
  <si>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</si>
  <si>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</si>
  <si>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</si>
  <si>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</si>
  <si>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</si>
  <si>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</si>
  <si>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</si>
  <si>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</si>
  <si>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</si>
  <si>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</si>
  <si>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</si>
  <si>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</si>
  <si>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</si>
  <si>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</si>
  <si>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</si>
  <si>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</si>
  <si>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</si>
  <si>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</si>
  <si>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</si>
  <si>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</si>
  <si>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</si>
  <si>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</si>
  <si>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</si>
  <si>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</si>
  <si>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</si>
  <si>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</si>
  <si>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</si>
  <si>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</si>
  <si>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</si>
  <si>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</si>
  <si>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</si>
  <si>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</si>
  <si>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</si>
  <si>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</si>
  <si>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</si>
  <si>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</si>
  <si>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</si>
  <si>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</si>
  <si>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</si>
  <si>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</si>
  <si>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</si>
  <si>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</si>
  <si>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</si>
  <si>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</si>
  <si>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</si>
  <si>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</si>
  <si>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</si>
  <si>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</si>
  <si>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</si>
  <si>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</si>
  <si>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</si>
  <si>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</si>
  <si>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</si>
  <si>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</si>
  <si>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</si>
  <si>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</si>
  <si>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</si>
  <si>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</si>
  <si>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</si>
  <si>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</si>
  <si>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</si>
  <si>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</si>
  <si>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</si>
  <si>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</si>
  <si>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</si>
  <si>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</si>
  <si>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</si>
  <si>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</si>
  <si>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</si>
  <si>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</si>
  <si>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</si>
  <si>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</si>
  <si>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</si>
  <si>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</si>
  <si>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</si>
  <si>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</si>
  <si>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</si>
  <si>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</si>
  <si>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</si>
  <si>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</si>
  <si>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</si>
  <si>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</si>
  <si>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</si>
  <si>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</si>
  <si>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</si>
  <si>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</si>
  <si>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</si>
  <si>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</si>
  <si>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</si>
  <si>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</si>
  <si>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</si>
  <si>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</si>
  <si>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</si>
  <si>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</si>
  <si>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</si>
  <si>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</si>
  <si>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</si>
  <si>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</si>
  <si>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</si>
  <si>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</si>
  <si>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</si>
  <si>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</si>
  <si>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</si>
  <si>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</si>
  <si>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</si>
  <si>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</si>
  <si>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</si>
  <si>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</si>
  <si>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</si>
  <si>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</si>
  <si>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</si>
  <si>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</si>
  <si>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</si>
  <si>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</si>
  <si>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</si>
  <si>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</si>
  <si>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</si>
  <si>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</si>
  <si>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</si>
  <si>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</si>
  <si>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</si>
  <si>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</si>
  <si>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</si>
  <si>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</si>
  <si>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</si>
  <si>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</si>
  <si>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</si>
  <si>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</si>
  <si>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</si>
  <si>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</si>
  <si>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</si>
  <si>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</si>
  <si>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</si>
  <si>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</si>
  <si>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</si>
  <si>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</si>
  <si>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</si>
  <si>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</si>
  <si>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</si>
  <si>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</si>
  <si>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</si>
  <si>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</si>
  <si>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</si>
  <si>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</si>
  <si>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</si>
  <si>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</si>
  <si>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</si>
  <si>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</si>
  <si>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</si>
  <si>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</si>
  <si>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</si>
  <si>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</si>
  <si>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</si>
  <si>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</si>
  <si>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</si>
  <si>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</si>
  <si>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</si>
  <si>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</si>
  <si>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</si>
  <si>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</si>
  <si>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</si>
  <si>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</si>
  <si>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</si>
  <si>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</si>
  <si>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</si>
  <si>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</si>
  <si>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</si>
  <si>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</si>
  <si>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</si>
  <si>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</si>
  <si>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</si>
  <si>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</si>
  <si>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</si>
  <si>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</si>
  <si>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</si>
  <si>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</si>
  <si>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</si>
  <si>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</si>
  <si>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</si>
  <si>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</si>
  <si>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</si>
  <si>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</si>
  <si>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</si>
  <si>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</si>
  <si>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</si>
  <si>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</si>
  <si>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</si>
  <si>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</si>
  <si>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</si>
  <si>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</si>
  <si>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</si>
  <si>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</si>
  <si>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</si>
  <si>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</si>
  <si>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</si>
  <si>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</si>
  <si>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</si>
  <si>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</si>
  <si>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</si>
  <si>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</si>
  <si>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</si>
  <si>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</si>
  <si>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</si>
  <si>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</si>
  <si>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</si>
  <si>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</si>
  <si>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</si>
  <si>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</si>
  <si>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</si>
  <si>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</si>
  <si>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</si>
  <si>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</si>
  <si>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</si>
  <si>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</si>
  <si>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</si>
  <si>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</si>
  <si>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</si>
  <si>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</si>
  <si>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</si>
  <si>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</si>
  <si>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</si>
  <si>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</si>
  <si>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</si>
  <si>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</si>
  <si>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</si>
  <si>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</si>
  <si>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</si>
  <si>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</si>
  <si>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</si>
  <si>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</si>
  <si>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</si>
  <si>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</si>
  <si>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</si>
  <si>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</si>
  <si>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</si>
  <si>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</si>
  <si>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</si>
  <si>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</si>
  <si>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</si>
  <si>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</si>
  <si>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</si>
  <si>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</si>
  <si>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</si>
  <si>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</si>
  <si>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</si>
  <si>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</si>
  <si>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</si>
  <si>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</si>
  <si>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</si>
  <si>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</si>
  <si>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</si>
  <si>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</si>
  <si>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</si>
  <si>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</si>
  <si>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</si>
  <si>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</si>
  <si>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</si>
  <si>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</si>
  <si>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</si>
  <si>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</si>
  <si>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</si>
  <si>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</si>
  <si>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</si>
  <si>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</si>
  <si>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</si>
  <si>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</si>
  <si>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</si>
  <si>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</si>
  <si>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</si>
  <si>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</si>
  <si>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</si>
  <si>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</si>
  <si>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</si>
  <si>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</si>
  <si>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</si>
  <si>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</si>
  <si>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</si>
  <si>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</si>
  <si>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</si>
  <si>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</si>
  <si>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</si>
  <si>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</si>
  <si>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</si>
  <si>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</si>
  <si>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</si>
  <si>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</si>
  <si>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</si>
  <si>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</si>
  <si>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</si>
  <si>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</si>
  <si>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</si>
  <si>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</si>
  <si>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</si>
  <si>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</si>
  <si>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</si>
  <si>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</si>
  <si>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</si>
  <si>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</si>
  <si>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</si>
  <si>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</si>
  <si>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</si>
  <si>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</si>
  <si>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</si>
  <si>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</si>
  <si>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</si>
  <si>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</si>
  <si>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</si>
  <si>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</si>
  <si>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</si>
  <si>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</si>
  <si>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</si>
  <si>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</si>
  <si>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</si>
  <si>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</si>
  <si>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</si>
  <si>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</si>
  <si>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</si>
  <si>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</si>
  <si>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</si>
  <si>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</si>
  <si>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</si>
  <si>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</si>
  <si>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</si>
  <si>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</si>
  <si>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</si>
  <si>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</si>
  <si>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</si>
  <si>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</si>
  <si>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</si>
  <si>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</si>
  <si>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</si>
  <si>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</si>
  <si>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</si>
  <si>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</si>
  <si>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</si>
  <si>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</si>
  <si>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</si>
  <si>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</si>
  <si>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</si>
  <si>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</si>
  <si>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</si>
  <si>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</si>
  <si>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</si>
  <si>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</si>
  <si>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</si>
  <si>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</si>
  <si>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</si>
  <si>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</si>
  <si>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</si>
  <si>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</si>
  <si>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</si>
  <si>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</si>
  <si>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</si>
  <si>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</si>
  <si>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</si>
  <si>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</si>
  <si>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</si>
  <si>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</si>
  <si>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</si>
  <si>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</si>
  <si>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</si>
  <si>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</si>
  <si>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</si>
  <si>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</si>
  <si>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</si>
  <si>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</si>
  <si>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</si>
  <si>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</si>
  <si>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</si>
  <si>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</si>
  <si>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</si>
  <si>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</si>
  <si>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</si>
  <si>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</si>
  <si>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</si>
  <si>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</si>
  <si>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</si>
  <si>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</si>
  <si>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</si>
  <si>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</si>
  <si>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</si>
  <si>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</si>
  <si>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</si>
  <si>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</si>
  <si>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</si>
  <si>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</si>
  <si>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</si>
  <si>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</si>
  <si>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</si>
  <si>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</si>
  <si>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</si>
  <si>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</si>
  <si>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</si>
  <si>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</si>
  <si>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</si>
  <si>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</si>
  <si>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</si>
  <si>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</si>
  <si>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</si>
  <si>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</si>
  <si>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</si>
  <si>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</si>
  <si>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</si>
  <si>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</si>
  <si>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</si>
  <si>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</si>
  <si>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</si>
  <si>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</si>
  <si>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</si>
  <si>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</si>
  <si>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</si>
  <si>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</si>
  <si>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</si>
  <si>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</si>
  <si>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</si>
  <si>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</si>
  <si>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</si>
  <si>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</si>
  <si>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</si>
  <si>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</si>
  <si>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</si>
  <si>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</si>
  <si>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</si>
  <si>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</si>
  <si>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</si>
  <si>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</si>
  <si>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</si>
  <si>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</si>
  <si>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</si>
  <si>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</si>
  <si>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</si>
  <si>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</si>
  <si>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</si>
  <si>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</si>
  <si>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</si>
  <si>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</si>
  <si>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</si>
  <si>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</si>
  <si>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</si>
  <si>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</si>
  <si>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</si>
  <si>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</si>
  <si>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</si>
  <si>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</si>
  <si>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</si>
  <si>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</si>
  <si>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</si>
  <si>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</si>
  <si>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</si>
  <si>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</si>
  <si>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</si>
  <si>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</si>
  <si>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</si>
  <si>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</si>
  <si>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</si>
  <si>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</si>
  <si>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</si>
  <si>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</si>
  <si>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</si>
  <si>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</si>
  <si>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</si>
  <si>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</si>
  <si>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</si>
  <si>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</si>
  <si>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</si>
  <si>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</si>
  <si>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</si>
  <si>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</si>
  <si>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</si>
  <si>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</si>
  <si>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</si>
  <si>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</si>
  <si>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</si>
  <si>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</si>
  <si>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</si>
  <si>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</si>
  <si>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</si>
  <si>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</si>
  <si>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</si>
  <si>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</si>
  <si>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</si>
  <si>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</si>
  <si>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</si>
  <si>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</si>
  <si>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</si>
  <si>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</si>
  <si>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</si>
  <si>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</si>
  <si>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</si>
  <si>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</si>
  <si>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</si>
  <si>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</si>
  <si>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</si>
  <si>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</si>
  <si>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</si>
  <si>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</si>
  <si>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</si>
  <si>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</si>
  <si>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</si>
  <si>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</si>
  <si>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</si>
  <si>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</si>
  <si>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</si>
  <si>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</si>
  <si>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</si>
  <si>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</si>
  <si>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</si>
  <si>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</si>
  <si>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</si>
  <si>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</si>
  <si>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</si>
  <si>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</si>
  <si>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</si>
  <si>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</si>
  <si>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</si>
  <si>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</si>
  <si>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</si>
  <si>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</si>
  <si>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</si>
  <si>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</si>
  <si>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</si>
  <si>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</si>
  <si>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</si>
  <si>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</si>
  <si>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</si>
  <si>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</si>
  <si>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</si>
  <si>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</si>
  <si>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</si>
  <si>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</si>
  <si>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</si>
  <si>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</si>
  <si>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</si>
  <si>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</si>
  <si>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</si>
  <si>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</si>
  <si>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</si>
  <si>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</si>
  <si>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</si>
  <si>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</si>
  <si>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</si>
  <si>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</si>
  <si>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</si>
  <si>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</si>
  <si>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</si>
  <si>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</si>
  <si>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</si>
  <si>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</si>
  <si>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</si>
  <si>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</si>
  <si>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</si>
  <si>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</si>
  <si>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</si>
  <si>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</si>
  <si>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</si>
  <si>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</si>
  <si>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</si>
  <si>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</si>
  <si>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</si>
  <si>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</si>
  <si>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</si>
  <si>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</si>
  <si>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</si>
  <si>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</si>
  <si>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</si>
  <si>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</si>
  <si>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</si>
  <si>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</si>
  <si>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</si>
  <si>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</si>
  <si>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</si>
  <si>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</si>
  <si>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</si>
  <si>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</si>
  <si>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</si>
  <si>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</si>
  <si>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</si>
  <si>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</si>
  <si>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</si>
  <si>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</si>
  <si>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</si>
  <si>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</si>
  <si>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</si>
  <si>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</si>
  <si>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</si>
  <si>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</si>
  <si>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</si>
  <si>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</si>
  <si>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</si>
  <si>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</si>
  <si>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</si>
  <si>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</si>
  <si>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</si>
  <si>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</si>
  <si>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</si>
  <si>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</si>
  <si>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</si>
  <si>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</si>
  <si>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</si>
  <si>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</si>
  <si>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</si>
  <si>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</si>
  <si>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</si>
  <si>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</si>
  <si>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</si>
  <si>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</si>
  <si>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</si>
  <si>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</si>
  <si>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</si>
  <si>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</si>
  <si>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</si>
  <si>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</si>
  <si>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</si>
  <si>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</si>
  <si>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</si>
  <si>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</si>
  <si>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</si>
  <si>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</si>
  <si>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</si>
  <si>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</si>
  <si>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</si>
  <si>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</si>
  <si>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</si>
  <si>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</si>
  <si>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</si>
  <si>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</si>
  <si>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</si>
  <si>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</si>
  <si>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</si>
  <si>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</si>
  <si>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</si>
  <si>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</si>
  <si>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</si>
  <si>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</si>
  <si>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</si>
  <si>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</si>
  <si>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</si>
  <si>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</si>
  <si>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</si>
  <si>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</si>
  <si>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</si>
  <si>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</si>
  <si>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</si>
  <si>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</si>
  <si>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</si>
  <si>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</si>
  <si>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</si>
  <si>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</si>
  <si>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</si>
  <si>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</si>
  <si>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</si>
  <si>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</si>
  <si>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</si>
  <si>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</si>
  <si>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</si>
  <si>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</si>
  <si>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</si>
  <si>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</si>
  <si>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</si>
  <si>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</si>
  <si>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</si>
  <si>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</si>
  <si>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</si>
  <si>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</si>
  <si>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</si>
  <si>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</si>
  <si>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</si>
  <si>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</si>
  <si>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</si>
  <si>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</si>
  <si>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</si>
  <si>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</si>
  <si>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</si>
  <si>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</si>
  <si>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</si>
  <si>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</si>
  <si>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</si>
  <si>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</si>
  <si>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</si>
  <si>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</si>
  <si>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</si>
  <si>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</si>
  <si>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</si>
  <si>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</si>
  <si>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</si>
  <si>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</si>
  <si>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</si>
  <si>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</si>
  <si>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</si>
  <si>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</si>
  <si>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</si>
  <si>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</si>
  <si>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</si>
  <si>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</si>
  <si>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</si>
  <si>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</si>
  <si>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</si>
  <si>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</si>
  <si>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</si>
  <si>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</si>
  <si>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</si>
  <si>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</si>
  <si>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</si>
  <si>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</si>
  <si>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</si>
  <si>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</si>
  <si>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</si>
  <si>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</si>
  <si>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</si>
  <si>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</si>
  <si>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</si>
  <si>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</si>
  <si>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</si>
  <si>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</si>
  <si>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</si>
  <si>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</si>
  <si>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</si>
  <si>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</si>
  <si>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</si>
  <si>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</si>
  <si>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</si>
  <si>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</si>
  <si>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</si>
  <si>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</si>
  <si>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</si>
  <si>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</si>
  <si>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</si>
  <si>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</si>
  <si>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</si>
  <si>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</si>
  <si>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</si>
  <si>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</si>
  <si>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</si>
  <si>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</si>
  <si>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</si>
  <si>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</si>
  <si>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</si>
  <si>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</si>
  <si>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</si>
  <si>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</si>
  <si>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</si>
  <si>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</si>
  <si>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</si>
  <si>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</si>
  <si>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</si>
  <si>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</si>
  <si>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</si>
  <si>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</si>
  <si>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</si>
  <si>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</si>
  <si>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</si>
  <si>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</si>
  <si>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</si>
  <si>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</si>
  <si>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</si>
  <si>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</si>
  <si>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</si>
  <si>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</si>
  <si>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</si>
  <si>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</si>
  <si>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</si>
  <si>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</si>
  <si>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</si>
  <si>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</si>
  <si>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</si>
  <si>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</si>
  <si>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</si>
  <si>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</si>
  <si>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</si>
  <si>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</si>
  <si>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</si>
  <si>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</si>
  <si>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</si>
  <si>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</si>
  <si>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</si>
  <si>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</si>
  <si>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</si>
  <si>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</si>
  <si>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</si>
  <si>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</si>
  <si>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</si>
  <si>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</si>
  <si>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</si>
  <si>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</si>
  <si>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</si>
  <si>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</si>
  <si>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</si>
  <si>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</si>
  <si>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</si>
  <si>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</si>
  <si>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</si>
  <si>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</si>
  <si>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</si>
  <si>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</si>
  <si>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</si>
  <si>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</si>
  <si>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</si>
  <si>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</si>
  <si>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</si>
  <si>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</si>
  <si>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</si>
  <si>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</si>
  <si>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</si>
  <si>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</si>
  <si>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</si>
  <si>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</si>
  <si>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</si>
  <si>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</si>
  <si>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</si>
  <si>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</si>
  <si>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</si>
  <si>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</si>
  <si>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</si>
  <si>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</si>
  <si>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</si>
  <si>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</si>
  <si>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</si>
  <si>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</si>
  <si>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</si>
  <si>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</si>
  <si>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</si>
  <si>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</si>
  <si>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</si>
  <si>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</si>
  <si>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</si>
  <si>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</si>
  <si>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</si>
  <si>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</si>
  <si>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</si>
  <si>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</si>
  <si>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</si>
  <si>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</si>
  <si>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</si>
  <si>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</si>
  <si>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</si>
  <si>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</si>
  <si>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</si>
  <si>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</si>
  <si>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</si>
  <si>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</si>
  <si>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</si>
  <si>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</si>
  <si>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</si>
  <si>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</si>
  <si>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</si>
  <si>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</si>
  <si>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</si>
  <si>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</si>
  <si>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</si>
  <si>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</si>
  <si>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</si>
  <si>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</si>
  <si>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</si>
  <si>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</si>
  <si>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</si>
  <si>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</si>
  <si>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</si>
  <si>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</si>
  <si>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</si>
  <si>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</si>
  <si>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</si>
  <si>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</si>
  <si>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</si>
  <si>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</si>
  <si>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</si>
  <si>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</si>
  <si>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</si>
  <si>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</si>
  <si>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</si>
  <si>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</si>
  <si>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</si>
  <si>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</si>
  <si>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</si>
  <si>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</si>
  <si>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</si>
  <si>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</si>
  <si>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</si>
  <si>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</si>
  <si>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</si>
  <si>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</si>
  <si>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</si>
  <si>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</si>
  <si>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</si>
  <si>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</si>
  <si>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</si>
  <si>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</si>
  <si>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</si>
  <si>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</si>
  <si>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</si>
  <si>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</si>
  <si>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</si>
  <si>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</si>
  <si>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</si>
  <si>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</si>
  <si>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</si>
  <si>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</si>
  <si>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</si>
  <si>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</si>
  <si>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</si>
  <si>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</si>
  <si>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</si>
  <si>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</si>
  <si>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</si>
  <si>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</si>
  <si>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</si>
  <si>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</si>
  <si>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</si>
  <si>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</si>
  <si>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</si>
  <si>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</si>
  <si>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</si>
  <si>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</si>
  <si>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</si>
  <si>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</si>
  <si>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</si>
  <si>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</si>
  <si>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</si>
  <si>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</si>
  <si>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</si>
  <si>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</si>
  <si>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</si>
  <si>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</si>
  <si>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</si>
  <si>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</si>
  <si>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</si>
  <si>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</si>
  <si>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</si>
  <si>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</si>
  <si>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</si>
  <si>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</si>
  <si>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</si>
  <si>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</si>
  <si>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</si>
  <si>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</si>
  <si>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</si>
  <si>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</si>
  <si>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</si>
  <si>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</si>
  <si>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</si>
  <si>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</si>
  <si>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</si>
  <si>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</si>
  <si>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</si>
  <si>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</si>
  <si>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</si>
  <si>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</si>
  <si>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</si>
  <si>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</si>
  <si>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</si>
  <si>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</si>
  <si>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</si>
  <si>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</si>
  <si>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</si>
  <si>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</si>
  <si>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</si>
  <si>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</si>
  <si>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</si>
  <si>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</si>
  <si>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</si>
  <si>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</si>
  <si>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</si>
  <si>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</si>
  <si>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</si>
  <si>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</si>
  <si>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</si>
  <si>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</si>
  <si>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</si>
  <si>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</si>
  <si>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</si>
  <si>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</si>
  <si>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</si>
  <si>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</si>
  <si>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</si>
  <si>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</si>
  <si>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</si>
  <si>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</si>
  <si>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</si>
  <si>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</si>
  <si>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</si>
  <si>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</si>
  <si>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</si>
  <si>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</si>
  <si>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</si>
  <si>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</si>
  <si>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</si>
  <si>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</si>
  <si>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</si>
  <si>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</si>
  <si>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</si>
  <si>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</si>
  <si>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</si>
  <si>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</si>
  <si>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</si>
  <si>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</si>
  <si>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</si>
  <si>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</si>
  <si>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</si>
  <si>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</si>
  <si>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</si>
  <si>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</si>
  <si>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</si>
  <si>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</si>
  <si>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</si>
  <si>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</si>
  <si>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</si>
  <si>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</si>
  <si>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</si>
  <si>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</si>
  <si>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</si>
  <si>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</si>
  <si>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</si>
  <si>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</si>
  <si>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</si>
  <si>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</si>
  <si>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</si>
  <si>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</si>
  <si>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</si>
  <si>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</si>
  <si>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</si>
  <si>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</si>
  <si>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</si>
  <si>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</si>
  <si>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</si>
  <si>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</si>
  <si>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</si>
  <si>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</si>
  <si>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</si>
  <si>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</si>
  <si>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</si>
  <si>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</si>
  <si>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</si>
  <si>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</si>
  <si>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</si>
  <si>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</si>
  <si>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</si>
  <si>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</si>
  <si>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</si>
  <si>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</si>
  <si>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</si>
  <si>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</si>
  <si>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</si>
  <si>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</si>
  <si>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</si>
  <si>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</si>
  <si>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</si>
  <si>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</si>
  <si>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</si>
  <si>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</si>
  <si>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</si>
  <si>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</si>
  <si>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</si>
  <si>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</si>
  <si>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</si>
  <si>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</si>
  <si>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</si>
  <si>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</si>
  <si>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</si>
  <si>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</si>
  <si>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</si>
  <si>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</si>
  <si>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</si>
  <si>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</si>
  <si>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</si>
  <si>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</si>
  <si>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</si>
  <si>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</si>
  <si>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</si>
  <si>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</si>
  <si>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</si>
  <si>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</si>
  <si>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</si>
  <si>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</si>
  <si>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</si>
  <si>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</si>
  <si>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</si>
  <si>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</si>
  <si>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</si>
  <si>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</si>
  <si>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</si>
  <si>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</si>
  <si>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</si>
  <si>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</si>
  <si>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</si>
  <si>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</si>
  <si>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</si>
  <si>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</si>
  <si>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</si>
  <si>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</si>
  <si>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</si>
  <si>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</si>
  <si>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</si>
  <si>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</si>
  <si>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</si>
  <si>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</si>
  <si>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</si>
  <si>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</si>
  <si>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</si>
  <si>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</si>
  <si>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</si>
  <si>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</si>
  <si>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</si>
  <si>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</si>
  <si>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</si>
  <si>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</si>
  <si>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</si>
  <si>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</si>
  <si>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</si>
  <si>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</si>
  <si>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</si>
  <si>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</si>
  <si>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</si>
  <si>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</si>
  <si>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</si>
  <si>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</si>
  <si>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</si>
  <si>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</si>
  <si>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</si>
  <si>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</si>
  <si>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</si>
  <si>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</si>
  <si>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</si>
  <si>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</si>
  <si>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</si>
  <si>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</si>
  <si>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</si>
  <si>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</si>
  <si>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</si>
  <si>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</si>
  <si>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</si>
  <si>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</si>
  <si>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</si>
  <si>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</si>
  <si>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</si>
  <si>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</si>
  <si>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</si>
  <si>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</si>
  <si>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</si>
  <si>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</si>
  <si>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</si>
  <si>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</si>
  <si>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</si>
  <si>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</si>
  <si>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</si>
  <si>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</si>
  <si>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</si>
  <si>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</si>
  <si>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</si>
  <si>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</si>
  <si>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</si>
  <si>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</si>
  <si>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</si>
  <si>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</si>
  <si>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</si>
  <si>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</si>
  <si>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</si>
  <si>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</si>
  <si>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</si>
  <si>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</si>
  <si>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</si>
  <si>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</si>
  <si>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</si>
  <si>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</si>
  <si>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</si>
  <si>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</si>
  <si>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</si>
  <si>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</si>
  <si>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</si>
  <si>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</si>
  <si>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</si>
  <si>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</si>
  <si>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</si>
  <si>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</si>
  <si>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</si>
  <si>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</si>
  <si>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</si>
  <si>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</si>
  <si>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</si>
  <si>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</si>
  <si>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</si>
  <si>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</si>
  <si>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</si>
  <si>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</si>
  <si>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</si>
  <si>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</si>
  <si>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</si>
  <si>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</si>
  <si>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</si>
  <si>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</si>
  <si>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</si>
  <si>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</si>
  <si>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</si>
  <si>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</si>
  <si>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</si>
  <si>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</si>
  <si>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</si>
  <si>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</si>
  <si>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</si>
  <si>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</si>
  <si>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</si>
  <si>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</si>
  <si>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</si>
  <si>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</si>
  <si>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</si>
  <si>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</si>
  <si>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</si>
  <si>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</si>
  <si>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</si>
  <si>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</si>
  <si>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</si>
  <si>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</si>
  <si>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</si>
  <si>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</si>
  <si>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</si>
  <si>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</si>
  <si>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</si>
  <si>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</si>
  <si>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</si>
  <si>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</si>
  <si>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</si>
  <si>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</si>
  <si>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</si>
  <si>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</si>
  <si>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</si>
  <si>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</si>
  <si>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</si>
  <si>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</si>
  <si>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</si>
  <si>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</si>
  <si>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</si>
  <si>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</si>
  <si>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</si>
  <si>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</si>
  <si>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</si>
  <si>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</si>
  <si>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</si>
  <si>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</si>
  <si>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</si>
  <si>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</si>
  <si>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</si>
  <si>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</si>
  <si>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</si>
  <si>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</si>
  <si>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</si>
  <si>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</si>
  <si>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</si>
  <si>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</si>
  <si>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</si>
  <si>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</si>
  <si>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</si>
  <si>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</si>
  <si>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</si>
  <si>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</si>
  <si>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</si>
  <si>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</si>
  <si>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</si>
  <si>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</si>
  <si>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</si>
  <si>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</si>
  <si>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</si>
  <si>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</si>
  <si>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</si>
  <si>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</si>
  <si>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</si>
  <si>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</si>
  <si>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</si>
  <si>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</si>
  <si>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</si>
  <si>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</si>
  <si>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</si>
  <si>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</si>
  <si>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</si>
  <si>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</si>
  <si>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</si>
  <si>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</si>
  <si>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</si>
  <si>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</si>
  <si>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</si>
  <si>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</si>
  <si>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</si>
  <si>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</si>
  <si>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</si>
  <si>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</si>
  <si>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</si>
  <si>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</si>
  <si>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</si>
  <si>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</si>
  <si>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</si>
  <si>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</si>
  <si>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</si>
  <si>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</si>
  <si>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</si>
  <si>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</si>
  <si>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</si>
  <si>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</si>
  <si>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</si>
  <si>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</si>
  <si>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</si>
  <si>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</si>
  <si>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</si>
  <si>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</si>
  <si>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</si>
  <si>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</si>
  <si>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</si>
  <si>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</si>
  <si>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</si>
  <si>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</si>
  <si>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</si>
  <si>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</si>
  <si>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</si>
  <si>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</si>
  <si>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</si>
  <si>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</si>
  <si>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</si>
  <si>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</si>
  <si>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</si>
  <si>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</si>
  <si>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</si>
  <si>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</si>
  <si>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</si>
  <si>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</si>
  <si>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</si>
  <si>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</si>
  <si>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</si>
  <si>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</si>
  <si>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</si>
  <si>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</si>
  <si>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</si>
  <si>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</si>
  <si>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</si>
  <si>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</si>
  <si>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</si>
  <si>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</si>
  <si>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</si>
  <si>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</si>
  <si>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</si>
  <si>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</si>
  <si>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</si>
  <si>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</si>
  <si>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</si>
  <si>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</si>
  <si>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</si>
  <si>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</si>
  <si>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</si>
  <si>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</si>
  <si>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</si>
  <si>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</si>
  <si>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</si>
  <si>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</si>
  <si>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</si>
  <si>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</si>
  <si>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</si>
  <si>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</si>
  <si>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</si>
  <si>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</si>
  <si>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</si>
  <si>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</si>
  <si>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</si>
  <si>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</si>
  <si>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</si>
  <si>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</si>
  <si>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</si>
  <si>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</si>
  <si>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</si>
  <si>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</si>
  <si>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</si>
  <si>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</si>
  <si>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</si>
  <si>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</si>
  <si>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</si>
  <si>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</si>
  <si>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</si>
  <si>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</si>
  <si>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</si>
  <si>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</si>
  <si>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</si>
  <si>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</si>
  <si>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</si>
  <si>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</si>
  <si>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</si>
  <si>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</si>
  <si>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</si>
  <si>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</si>
  <si>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</si>
  <si>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</si>
  <si>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</si>
  <si>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</si>
  <si>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</si>
  <si>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</si>
  <si>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</si>
  <si>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</si>
  <si>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</si>
  <si>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</si>
  <si>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</si>
  <si>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</si>
  <si>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</si>
  <si>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</si>
  <si>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</si>
  <si>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</si>
  <si>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</si>
  <si>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</si>
  <si>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</si>
  <si>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</si>
  <si>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</si>
  <si>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</si>
  <si>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</si>
  <si>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</si>
  <si>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</si>
  <si>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</si>
  <si>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</si>
  <si>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</si>
  <si>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</si>
  <si>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</si>
  <si>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</si>
  <si>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</si>
  <si>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</si>
  <si>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</si>
  <si>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</si>
  <si>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</si>
  <si>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</si>
  <si>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</si>
  <si>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</si>
  <si>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</si>
  <si>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</si>
  <si>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</si>
  <si>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</si>
  <si>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</si>
  <si>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</si>
  <si>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</si>
  <si>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</si>
  <si>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</si>
  <si>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</si>
  <si>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</si>
  <si>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</si>
  <si>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</si>
  <si>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</si>
  <si>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</si>
  <si>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</si>
  <si>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</si>
  <si>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</si>
  <si>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</si>
  <si>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</si>
  <si>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</si>
  <si>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</si>
  <si>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</si>
  <si>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</si>
  <si>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</si>
  <si>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</si>
  <si>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</si>
  <si>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</si>
  <si>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</si>
  <si>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</si>
  <si>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</si>
  <si>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</si>
  <si>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</si>
  <si>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</si>
  <si>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</si>
  <si>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</si>
  <si>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</si>
  <si>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</si>
  <si>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</si>
  <si>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</si>
  <si>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</si>
  <si>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</si>
  <si>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</si>
  <si>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</si>
  <si>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</si>
  <si>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</si>
  <si>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</si>
  <si>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</si>
  <si>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</si>
  <si>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</si>
  <si>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</si>
  <si>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</si>
  <si>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</si>
  <si>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</si>
  <si>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</si>
  <si>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</si>
  <si>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</si>
  <si>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</si>
  <si>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</si>
  <si>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</si>
  <si>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</si>
  <si>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</si>
  <si>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</si>
  <si>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</si>
  <si>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</si>
  <si>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</si>
  <si>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</si>
  <si>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</si>
  <si>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</si>
  <si>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</si>
  <si>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</si>
  <si>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</si>
  <si>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</si>
  <si>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</si>
  <si>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</si>
  <si>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</si>
  <si>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</si>
  <si>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</si>
  <si>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</si>
  <si>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</si>
  <si>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</si>
  <si>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</si>
  <si>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</si>
  <si>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</si>
  <si>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</si>
  <si>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</si>
  <si>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</si>
  <si>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</si>
  <si>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</si>
  <si>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</si>
  <si>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</si>
  <si>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</si>
  <si>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</si>
  <si>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</si>
  <si>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</si>
  <si>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</si>
  <si>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</si>
  <si>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</si>
  <si>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</si>
  <si>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</si>
  <si>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</si>
  <si>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</si>
  <si>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</si>
  <si>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</si>
  <si>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</si>
  <si>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</si>
  <si>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</si>
  <si>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</si>
  <si>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</si>
  <si>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</si>
  <si>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</si>
  <si>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</si>
  <si>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</si>
  <si>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</si>
  <si>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</si>
  <si>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</si>
  <si>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</si>
  <si>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</si>
  <si>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</si>
  <si>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</si>
  <si>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</si>
  <si>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</si>
  <si>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</si>
  <si>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</si>
  <si>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</si>
  <si>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</si>
  <si>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</si>
  <si>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</si>
  <si>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</si>
  <si>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</si>
  <si>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</si>
  <si>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</si>
  <si>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</si>
  <si>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</si>
  <si>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</si>
  <si>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</si>
  <si>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</si>
  <si>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</si>
  <si>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</si>
  <si>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</si>
  <si>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</si>
  <si>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</si>
  <si>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</si>
  <si>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</si>
  <si>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</si>
  <si>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</si>
  <si>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</si>
  <si>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</si>
  <si>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</si>
  <si>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</si>
  <si>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</si>
  <si>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</si>
  <si>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</si>
  <si>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</si>
  <si>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</si>
  <si>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</si>
  <si>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</si>
  <si>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</si>
  <si>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</si>
  <si>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</si>
  <si>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</si>
  <si>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</si>
  <si>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</si>
  <si>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</si>
  <si>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</si>
  <si>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</si>
  <si>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</si>
  <si>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</si>
  <si>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</si>
  <si>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</si>
  <si>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</si>
  <si>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</si>
  <si>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</si>
  <si>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</si>
  <si>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</si>
  <si>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</si>
  <si>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</si>
  <si>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</si>
  <si>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</si>
  <si>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</si>
  <si>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</si>
  <si>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</si>
  <si>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</si>
  <si>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</si>
  <si>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</si>
  <si>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</si>
  <si>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</si>
  <si>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</si>
  <si>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</si>
  <si>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</si>
  <si>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</si>
  <si>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</si>
  <si>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</si>
  <si>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</si>
  <si>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</si>
  <si>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</si>
  <si>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</si>
  <si>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</si>
  <si>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</si>
  <si>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</si>
  <si>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</si>
  <si>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</si>
  <si>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</si>
  <si>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</si>
  <si>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</si>
  <si>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</si>
  <si>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</si>
  <si>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</si>
  <si>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</si>
  <si>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</si>
  <si>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</si>
  <si>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</si>
  <si>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</si>
  <si>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</si>
  <si>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</si>
  <si>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</si>
  <si>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</si>
  <si>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</si>
  <si>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</si>
  <si>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</si>
  <si>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</si>
  <si>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</si>
  <si>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</si>
  <si>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</si>
  <si>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</si>
  <si>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</si>
  <si>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</si>
  <si>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</si>
  <si>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</si>
  <si>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</si>
  <si>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</si>
  <si>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</si>
  <si>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</si>
  <si>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</si>
  <si>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</si>
  <si>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</si>
  <si>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</si>
  <si>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</si>
  <si>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</si>
  <si>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</si>
  <si>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</si>
  <si>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</si>
  <si>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</si>
  <si>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</si>
  <si>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</si>
  <si>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</si>
  <si>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</si>
  <si>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</si>
  <si>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</si>
  <si>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</si>
  <si>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</si>
  <si>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</si>
  <si>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</si>
  <si>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</si>
  <si>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</si>
  <si>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</si>
  <si>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</si>
  <si>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</si>
  <si>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</si>
  <si>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</si>
  <si>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</si>
  <si>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</si>
  <si>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</si>
  <si>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</si>
  <si>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</si>
  <si>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</si>
  <si>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</si>
  <si>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</si>
  <si>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</si>
  <si>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</si>
  <si>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</si>
  <si>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</si>
  <si>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</si>
  <si>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</si>
  <si>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</si>
  <si>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</si>
  <si>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</si>
  <si>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</si>
  <si>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</si>
  <si>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</si>
  <si>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</si>
  <si>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</si>
  <si>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</si>
  <si>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</si>
  <si>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</si>
  <si>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</si>
  <si>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</si>
  <si>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</si>
  <si>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</si>
  <si>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</si>
  <si>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</si>
  <si>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</si>
  <si>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</si>
  <si>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</si>
  <si>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</si>
  <si>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</si>
  <si>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</si>
  <si>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</si>
  <si>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</si>
  <si>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</si>
  <si>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</si>
  <si>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</si>
  <si>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</si>
  <si>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</si>
  <si>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</si>
  <si>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</si>
  <si>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</si>
  <si>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</si>
  <si>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</si>
  <si>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</si>
  <si>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</si>
  <si>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</si>
  <si>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</si>
  <si>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</si>
  <si>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</si>
  <si>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</si>
  <si>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</si>
  <si>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</si>
  <si>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</si>
  <si>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</si>
  <si>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</si>
  <si>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</si>
  <si>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</si>
  <si>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</si>
  <si>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</si>
  <si>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</si>
  <si>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</si>
  <si>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</si>
  <si>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</si>
  <si>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</si>
  <si>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</si>
  <si>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</si>
  <si>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</si>
  <si>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</si>
  <si>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</si>
  <si>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</si>
  <si>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</si>
  <si>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</si>
  <si>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</si>
  <si>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</si>
  <si>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</si>
  <si>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</si>
  <si>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</si>
  <si>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</si>
  <si>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</si>
  <si>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</si>
  <si>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</si>
  <si>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</si>
  <si>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</si>
  <si>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</si>
  <si>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</si>
  <si>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</si>
  <si>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</si>
  <si>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</si>
  <si>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</si>
  <si>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</si>
  <si>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</si>
  <si>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</si>
  <si>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</si>
  <si>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</si>
  <si>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</si>
  <si>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</si>
  <si>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</si>
  <si>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</si>
  <si>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</si>
  <si>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</si>
  <si>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</si>
  <si>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</si>
  <si>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</si>
  <si>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</si>
  <si>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</si>
  <si>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</si>
  <si>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</si>
  <si>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</si>
  <si>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</si>
  <si>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</si>
  <si>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</si>
  <si>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</si>
  <si>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</si>
  <si>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</si>
  <si>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</si>
  <si>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</si>
  <si>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</si>
  <si>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</si>
  <si>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</si>
  <si>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</si>
  <si>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</si>
  <si>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</si>
  <si>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</si>
  <si>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</si>
  <si>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</si>
  <si>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</si>
  <si>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</si>
  <si>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</si>
  <si>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</si>
  <si>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</si>
  <si>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</si>
  <si>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</si>
  <si>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</si>
  <si>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</si>
  <si>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</si>
  <si>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</si>
  <si>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</si>
  <si>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</si>
  <si>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</si>
  <si>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</si>
  <si>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</si>
  <si>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</si>
  <si>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</si>
  <si>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</si>
  <si>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</si>
  <si>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</si>
  <si>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</si>
  <si>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</si>
  <si>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</si>
  <si>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</si>
  <si>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</si>
  <si>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</si>
  <si>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</si>
  <si>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</si>
  <si>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</si>
  <si>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</si>
  <si>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</si>
  <si>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</si>
  <si>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</si>
  <si>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</si>
  <si>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</si>
  <si>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</si>
  <si>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</si>
  <si>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</si>
  <si>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</si>
  <si>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</si>
  <si>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</si>
  <si>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</si>
  <si>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</si>
  <si>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</si>
  <si>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</si>
  <si>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</si>
  <si>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</si>
  <si>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</si>
  <si>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</si>
  <si>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</si>
  <si>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</si>
  <si>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</si>
  <si>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</si>
  <si>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</si>
  <si>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</si>
  <si>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</si>
  <si>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</si>
  <si>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</si>
  <si>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</si>
  <si>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</si>
  <si>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</si>
  <si>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</si>
  <si>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</si>
  <si>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</si>
  <si>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</si>
  <si>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</si>
  <si>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</si>
  <si>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</si>
  <si>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</si>
  <si>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</si>
  <si>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</si>
  <si>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</si>
  <si>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</si>
  <si>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</si>
  <si>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</si>
  <si>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</si>
  <si>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</si>
  <si>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</si>
  <si>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</si>
  <si>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</si>
  <si>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</si>
  <si>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</si>
  <si>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</si>
  <si>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</si>
  <si>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</si>
  <si>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</si>
  <si>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</si>
  <si>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</si>
  <si>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</si>
  <si>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</si>
  <si>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</si>
  <si>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</si>
  <si>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</si>
  <si>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</si>
  <si>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</si>
  <si>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</si>
  <si>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</si>
  <si>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</si>
  <si>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</si>
  <si>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</si>
  <si>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</si>
  <si>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</si>
  <si>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</si>
  <si>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</si>
  <si>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</si>
  <si>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</si>
  <si>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</si>
  <si>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</si>
  <si>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</si>
  <si>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</si>
  <si>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</si>
  <si>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</si>
  <si>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</si>
  <si>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</si>
  <si>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</si>
  <si>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</si>
  <si>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</si>
  <si>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</si>
  <si>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</si>
  <si>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</si>
  <si>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</si>
  <si>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</si>
  <si>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</si>
  <si>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</si>
  <si>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</si>
  <si>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</si>
  <si>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</si>
  <si>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</si>
  <si>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</si>
  <si>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</si>
  <si>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</si>
  <si>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</si>
  <si>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</si>
  <si>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</si>
  <si>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</si>
  <si>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</si>
  <si>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</si>
  <si>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</si>
  <si>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</si>
  <si>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</si>
  <si>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</si>
  <si>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</si>
  <si>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</si>
  <si>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</si>
  <si>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</si>
  <si>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</si>
  <si>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</si>
  <si>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</si>
  <si>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</si>
  <si>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</si>
  <si>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</si>
  <si>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</si>
  <si>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</si>
  <si>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</si>
  <si>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</si>
  <si>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</si>
  <si>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</si>
  <si>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</si>
  <si>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</si>
  <si>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</si>
  <si>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</si>
  <si>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</si>
  <si>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</si>
  <si>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</si>
  <si>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</si>
  <si>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</si>
  <si>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</si>
  <si>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</si>
  <si>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</si>
  <si>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</si>
  <si>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</si>
  <si>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</si>
  <si>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</si>
  <si>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</si>
  <si>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</si>
  <si>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</si>
  <si>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</si>
  <si>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</si>
  <si>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</si>
  <si>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</si>
  <si>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</si>
  <si>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</si>
  <si>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</si>
  <si>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</si>
  <si>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</si>
  <si>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</si>
  <si>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</si>
  <si>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</si>
  <si>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</si>
  <si>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</si>
  <si>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</si>
  <si>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</si>
  <si>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</si>
  <si>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</si>
  <si>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</si>
  <si>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</si>
  <si>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</si>
  <si>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</si>
  <si>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</si>
  <si>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</si>
  <si>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</si>
  <si>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</si>
  <si>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</si>
  <si>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</si>
  <si>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</si>
  <si>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</si>
  <si>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</si>
  <si>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</si>
  <si>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</si>
  <si>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</si>
  <si>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</si>
  <si>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</si>
  <si>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</si>
  <si>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</si>
  <si>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</si>
  <si>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</si>
  <si>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</si>
  <si>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</si>
  <si>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</si>
  <si>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</si>
  <si>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</si>
  <si>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</si>
  <si>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</si>
  <si>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</si>
  <si>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</si>
  <si>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</si>
  <si>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</si>
  <si>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</si>
  <si>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</si>
  <si>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</si>
  <si>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</si>
  <si>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</si>
  <si>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</si>
  <si>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</si>
  <si>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</si>
  <si>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</si>
  <si>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</si>
  <si>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</si>
  <si>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</si>
  <si>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</si>
  <si>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</si>
  <si>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</si>
  <si>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</si>
  <si>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</si>
  <si>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</si>
  <si>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</si>
  <si>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</si>
  <si>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</si>
  <si>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</si>
  <si>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</si>
  <si>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</si>
  <si>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</si>
  <si>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</si>
  <si>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</si>
  <si>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</si>
  <si>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</si>
  <si>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</si>
  <si>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</si>
  <si>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</si>
  <si>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</si>
  <si>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</si>
  <si>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</si>
  <si>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</si>
  <si>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</si>
  <si>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</si>
  <si>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</si>
  <si>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</si>
  <si>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</si>
  <si>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</si>
  <si>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</si>
  <si>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</si>
  <si>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</si>
  <si>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</si>
  <si>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</si>
  <si>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</si>
  <si>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</si>
  <si>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</si>
  <si>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</si>
  <si>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</si>
  <si>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</si>
  <si>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</si>
  <si>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</si>
  <si>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</si>
  <si>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</si>
  <si>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</si>
  <si>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</si>
  <si>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</si>
  <si>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</si>
  <si>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</si>
  <si>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</si>
  <si>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</si>
  <si>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</si>
  <si>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</si>
  <si>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</si>
  <si>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</si>
  <si>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</si>
  <si>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</si>
  <si>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</si>
  <si>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</si>
  <si>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</si>
  <si>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</si>
  <si>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</si>
  <si>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</si>
  <si>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</si>
  <si>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</si>
  <si>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</si>
  <si>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</si>
  <si>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</si>
  <si>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</si>
  <si>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</si>
  <si>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</si>
  <si>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</si>
  <si>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</si>
  <si>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</si>
  <si>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</si>
  <si>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</si>
  <si>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</si>
  <si>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</si>
  <si>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</si>
  <si>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</si>
  <si>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</si>
  <si>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</si>
  <si>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</si>
  <si>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</si>
  <si>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</si>
  <si>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</si>
  <si>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</si>
  <si>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</si>
  <si>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</si>
  <si>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</si>
  <si>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</si>
  <si>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</si>
  <si>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</si>
  <si>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</si>
  <si>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</si>
  <si>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</si>
  <si>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</si>
  <si>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</si>
  <si>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</si>
  <si>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</si>
  <si>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</si>
  <si>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</si>
  <si>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</si>
  <si>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</si>
  <si>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</si>
  <si>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</si>
  <si>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</si>
  <si>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</si>
  <si>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</si>
  <si>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</si>
  <si>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</si>
  <si>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</si>
  <si>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</si>
  <si>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</si>
  <si>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</si>
  <si>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</si>
  <si>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</si>
  <si>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</si>
  <si>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</si>
  <si>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</si>
  <si>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</si>
  <si>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</si>
  <si>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</si>
  <si>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</si>
  <si>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</si>
  <si>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</si>
  <si>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</si>
  <si>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</si>
  <si>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</si>
  <si>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</si>
  <si>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</si>
  <si>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</si>
  <si>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</si>
  <si>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</si>
  <si>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</si>
  <si>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</si>
  <si>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</si>
  <si>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</si>
  <si>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</si>
  <si>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</si>
  <si>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</si>
  <si>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</si>
  <si>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</si>
  <si>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</si>
  <si>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</si>
  <si>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</si>
  <si>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</si>
  <si>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</si>
  <si>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</si>
  <si>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</si>
  <si>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</si>
  <si>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</si>
  <si>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</si>
  <si>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</si>
  <si>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</si>
  <si>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</si>
  <si>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</si>
  <si>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</si>
  <si>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</si>
  <si>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</si>
  <si>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</si>
  <si>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</si>
  <si>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</si>
  <si>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</si>
  <si>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</si>
  <si>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</si>
  <si>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</si>
  <si>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</si>
  <si>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</si>
  <si>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</si>
  <si>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</si>
  <si>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</si>
  <si>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</si>
  <si>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</si>
  <si>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</si>
  <si>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</si>
  <si>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</si>
  <si>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</si>
  <si>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</si>
  <si>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</si>
  <si>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</si>
  <si>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</si>
  <si>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</si>
  <si>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</si>
  <si>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</si>
  <si>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</si>
  <si>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</si>
  <si>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</si>
  <si>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</si>
  <si>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</si>
  <si>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</si>
  <si>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</si>
  <si>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</si>
  <si>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</si>
  <si>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</si>
  <si>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</si>
  <si>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</si>
  <si>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</si>
  <si>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</si>
  <si>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</si>
  <si>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</si>
  <si>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</si>
  <si>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</si>
  <si>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</si>
  <si>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</si>
  <si>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</si>
  <si>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</si>
  <si>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</si>
  <si>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</si>
  <si>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</si>
  <si>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</si>
  <si>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</si>
  <si>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</si>
  <si>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</si>
  <si>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</si>
  <si>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</si>
  <si>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</si>
  <si>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</si>
  <si>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</si>
  <si>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</si>
  <si>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</si>
  <si>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</si>
  <si>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</si>
  <si>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</si>
  <si>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</si>
  <si>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</si>
  <si>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</si>
  <si>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</si>
  <si>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</si>
  <si>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</si>
  <si>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</si>
  <si>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</si>
  <si>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</si>
  <si>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</si>
  <si>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</si>
  <si>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</si>
  <si>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</si>
  <si>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</si>
  <si>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</si>
  <si>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</si>
  <si>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</si>
  <si>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</si>
  <si>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</si>
  <si>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</si>
  <si>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</si>
  <si>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</si>
  <si>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</si>
  <si>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</si>
  <si>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</si>
  <si>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</si>
  <si>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</si>
  <si>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</si>
  <si>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</si>
  <si>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</si>
  <si>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</si>
  <si>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</si>
  <si>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</si>
  <si>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</si>
  <si>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</si>
  <si>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</si>
  <si>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</si>
  <si>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</si>
  <si>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</si>
  <si>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</si>
  <si>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</si>
  <si>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</si>
  <si>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</si>
  <si>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</si>
  <si>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</si>
  <si>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</si>
  <si>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</si>
  <si>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</si>
  <si>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</si>
  <si>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</si>
  <si>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</si>
  <si>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</si>
  <si>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</si>
  <si>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</si>
  <si>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</si>
  <si>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</si>
  <si>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</si>
  <si>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</si>
  <si>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</si>
  <si>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</si>
  <si>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</si>
  <si>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</si>
  <si>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</si>
  <si>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</si>
  <si>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</si>
  <si>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</si>
  <si>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</si>
  <si>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</si>
  <si>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</si>
  <si>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</si>
  <si>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</si>
  <si>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</si>
  <si>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</si>
  <si>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</si>
  <si>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</si>
  <si>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</si>
  <si>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</si>
  <si>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</si>
  <si>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</si>
  <si>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</si>
  <si>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</si>
  <si>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</si>
  <si>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</si>
  <si>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</si>
  <si>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</si>
  <si>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</si>
  <si>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</si>
  <si>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</si>
  <si>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</si>
  <si>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</si>
  <si>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</si>
  <si>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</si>
  <si>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</si>
  <si>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</si>
  <si>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</si>
  <si>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</si>
  <si>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</si>
  <si>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</si>
  <si>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</si>
  <si>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</si>
  <si>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</si>
  <si>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</si>
  <si>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</si>
  <si>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</si>
  <si>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</si>
  <si>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</si>
  <si>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</si>
  <si>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</si>
  <si>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</si>
  <si>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</si>
  <si>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</si>
  <si>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</si>
  <si>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</si>
  <si>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</si>
  <si>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</si>
  <si>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</si>
  <si>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</si>
  <si>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</si>
  <si>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</si>
  <si>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</si>
  <si>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</si>
  <si>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</si>
  <si>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</si>
  <si>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</si>
  <si>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</si>
  <si>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</si>
  <si>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</si>
  <si>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</si>
  <si>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</si>
  <si>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</si>
  <si>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</si>
  <si>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</si>
  <si>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</si>
  <si>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</si>
  <si>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</si>
  <si>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</si>
  <si>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</si>
  <si>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</si>
  <si>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</si>
  <si>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</si>
  <si>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</si>
  <si>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</si>
  <si>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</si>
  <si>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</si>
  <si>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</si>
  <si>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</si>
  <si>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</si>
  <si>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</si>
  <si>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</si>
  <si>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</si>
  <si>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</si>
  <si>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</si>
  <si>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</si>
  <si>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</si>
  <si>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</si>
  <si>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</si>
  <si>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</si>
  <si>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</si>
  <si>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</si>
  <si>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</si>
  <si>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</si>
  <si>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</si>
  <si>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</si>
  <si>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</si>
  <si>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</si>
  <si>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</si>
  <si>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</si>
  <si>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</si>
  <si>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</si>
  <si>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</si>
  <si>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</si>
  <si>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</si>
  <si>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</si>
  <si>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</si>
  <si>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</si>
  <si>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</si>
  <si>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</si>
  <si>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</si>
  <si>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</si>
  <si>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</si>
  <si>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</si>
  <si>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</si>
  <si>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</si>
  <si>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</si>
  <si>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</si>
  <si>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</si>
  <si>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</si>
  <si>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</si>
  <si>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</si>
  <si>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</si>
  <si>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</si>
  <si>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</si>
  <si>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</si>
  <si>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</si>
  <si>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</si>
  <si>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</si>
  <si>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</si>
  <si>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</si>
  <si>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</si>
  <si>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</si>
  <si>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</si>
  <si>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</si>
  <si>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</si>
  <si>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</si>
  <si>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</si>
  <si>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</si>
  <si>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</si>
  <si>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</si>
  <si>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</si>
  <si>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</si>
  <si>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</si>
  <si>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</si>
  <si>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</si>
  <si>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</si>
  <si>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</si>
  <si>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</si>
  <si>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</si>
  <si>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</si>
  <si>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</si>
  <si>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</si>
  <si>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</si>
  <si>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</si>
  <si>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</si>
  <si>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</si>
  <si>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</si>
  <si>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</si>
  <si>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</si>
  <si>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</si>
  <si>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</si>
  <si>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</si>
  <si>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</si>
  <si>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</si>
  <si>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</si>
  <si>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</si>
  <si>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</si>
  <si>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</si>
  <si>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</si>
  <si>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</si>
  <si>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</si>
  <si>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</si>
  <si>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</si>
  <si>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</si>
  <si>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</si>
  <si>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</si>
  <si>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</si>
  <si>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</si>
  <si>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</si>
  <si>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</si>
  <si>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</si>
  <si>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</si>
  <si>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</si>
  <si>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</si>
  <si>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</si>
  <si>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</si>
  <si>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</si>
  <si>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</si>
  <si>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</si>
  <si>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</si>
  <si>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</si>
  <si>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</si>
  <si>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</si>
  <si>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</si>
  <si>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</si>
  <si>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</si>
  <si>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</si>
  <si>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</si>
  <si>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</si>
  <si>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</si>
  <si>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</si>
  <si>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</si>
  <si>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</si>
  <si>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</si>
  <si>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</si>
  <si>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</si>
  <si>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</si>
  <si>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</si>
  <si>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</si>
  <si>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</si>
  <si>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</si>
  <si>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</si>
  <si>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</si>
  <si>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</si>
  <si>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</si>
  <si>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</si>
  <si>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</si>
  <si>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</si>
  <si>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</si>
  <si>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</si>
  <si>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</si>
  <si>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</si>
  <si>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</si>
  <si>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</si>
  <si>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</si>
  <si>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</si>
  <si>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</si>
  <si>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</si>
  <si>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</si>
  <si>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</si>
  <si>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</si>
  <si>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</si>
  <si>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</si>
  <si>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</si>
  <si>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</si>
  <si>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</si>
  <si>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</si>
  <si>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</si>
  <si>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</si>
  <si>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</si>
  <si>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</si>
  <si>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</si>
  <si>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</si>
  <si>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</si>
  <si>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</si>
  <si>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</si>
  <si>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</si>
  <si>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</si>
  <si>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</si>
  <si>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</si>
  <si>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</si>
  <si>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</si>
  <si>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</si>
  <si>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</si>
  <si>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</si>
  <si>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</si>
  <si>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</si>
  <si>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</si>
  <si>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</si>
  <si>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</si>
  <si>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</si>
  <si>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</si>
  <si>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</si>
  <si>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</si>
  <si>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</si>
  <si>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</si>
  <si>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</si>
  <si>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</si>
  <si>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</si>
  <si>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</si>
  <si>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</si>
  <si>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</si>
  <si>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</si>
  <si>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</si>
  <si>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</si>
  <si>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</si>
  <si>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</si>
  <si>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</si>
  <si>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</si>
  <si>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</si>
  <si>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</si>
  <si>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</si>
  <si>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</si>
  <si>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</si>
  <si>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</si>
  <si>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</si>
  <si>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</si>
  <si>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</si>
  <si>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</si>
  <si>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</si>
  <si>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</si>
  <si>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</si>
  <si>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</si>
  <si>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</si>
  <si>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</si>
  <si>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</si>
  <si>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</si>
  <si>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</si>
  <si>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</si>
  <si>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</si>
  <si>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</si>
  <si>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</si>
  <si>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</si>
  <si>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</si>
  <si>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</si>
  <si>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</si>
  <si>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</si>
  <si>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</si>
  <si>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</si>
  <si>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</si>
  <si>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</si>
  <si>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</si>
  <si>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</si>
  <si>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</si>
  <si>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</si>
  <si>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</si>
  <si>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</si>
  <si>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</si>
  <si>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</si>
  <si>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</si>
  <si>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</si>
  <si>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</si>
  <si>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</si>
  <si>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</si>
  <si>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</si>
  <si>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</si>
  <si>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</si>
  <si>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</si>
  <si>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</si>
  <si>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</si>
  <si>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</si>
  <si>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</si>
  <si>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</si>
  <si>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</si>
  <si>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</si>
  <si>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</si>
  <si>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</si>
  <si>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</si>
  <si>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</si>
  <si>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</si>
  <si>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</si>
  <si>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</si>
  <si>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</si>
  <si>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</si>
  <si>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</si>
  <si>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</si>
  <si>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</si>
  <si>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</si>
  <si>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</si>
  <si>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</si>
  <si>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</si>
  <si>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</si>
  <si>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</si>
  <si>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</si>
  <si>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</si>
  <si>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</si>
  <si>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</si>
  <si>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</si>
  <si>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</si>
  <si>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</si>
  <si>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</si>
  <si>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</si>
  <si>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</si>
  <si>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</si>
  <si>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</si>
  <si>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</si>
  <si>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</si>
  <si>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</si>
  <si>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</si>
  <si>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</si>
  <si>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</si>
  <si>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</si>
  <si>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</si>
  <si>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</si>
  <si>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</si>
  <si>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</si>
  <si>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</si>
  <si>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</si>
  <si>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</si>
  <si>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</si>
  <si>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</si>
  <si>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</si>
  <si>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</si>
  <si>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</si>
  <si>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</si>
  <si>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</si>
  <si>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</si>
  <si>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</si>
  <si>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</si>
  <si>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</si>
  <si>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</si>
  <si>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</si>
  <si>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</si>
  <si>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</si>
  <si>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</si>
  <si>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</si>
  <si>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</si>
  <si>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</si>
  <si>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</si>
  <si>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</si>
  <si>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</si>
  <si>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</si>
  <si>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</si>
  <si>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</si>
  <si>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</si>
  <si>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</si>
  <si>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</si>
  <si>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</si>
  <si>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</si>
  <si>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</si>
  <si>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</si>
  <si>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</si>
  <si>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</si>
  <si>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</si>
  <si>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</si>
  <si>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</si>
  <si>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</si>
  <si>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</si>
  <si>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</si>
  <si>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</si>
  <si>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</si>
  <si>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</si>
  <si>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</si>
  <si>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</si>
  <si>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</si>
  <si>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</si>
  <si>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</si>
  <si>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</si>
  <si>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</si>
  <si>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</si>
  <si>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</si>
  <si>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</si>
  <si>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</si>
  <si>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</si>
  <si>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</si>
  <si>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</si>
  <si>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</si>
  <si>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</si>
  <si>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</si>
  <si>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</si>
  <si>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</si>
  <si>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</si>
  <si>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</si>
  <si>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</si>
  <si>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</si>
  <si>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</si>
  <si>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</si>
  <si>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</si>
  <si>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</si>
  <si>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</si>
  <si>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</si>
  <si>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</si>
  <si>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</si>
  <si>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</si>
  <si>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</si>
  <si>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</si>
  <si>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</si>
  <si>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</si>
  <si>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</si>
  <si>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</si>
  <si>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</si>
  <si>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</si>
  <si>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</si>
  <si>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</si>
  <si>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</si>
  <si>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</si>
  <si>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</si>
  <si>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</si>
  <si>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</si>
  <si>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</si>
  <si>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</si>
  <si>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</si>
  <si>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</si>
  <si>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</si>
  <si>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</si>
  <si>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</si>
  <si>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</si>
  <si>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</si>
  <si>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</si>
  <si>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</si>
  <si>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</si>
  <si>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</si>
  <si>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</si>
  <si>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</si>
  <si>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</si>
  <si>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</si>
  <si>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</si>
  <si>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</si>
  <si>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</si>
  <si>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</si>
  <si>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</si>
  <si>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</si>
  <si>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</si>
  <si>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</si>
  <si>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</si>
  <si>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</si>
  <si>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</si>
  <si>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</si>
  <si>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</si>
  <si>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</si>
  <si>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</si>
  <si>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</si>
  <si>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</si>
  <si>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</si>
  <si>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</si>
  <si>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</si>
  <si>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</si>
  <si>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</si>
  <si>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</si>
  <si>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</si>
  <si>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</si>
  <si>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</si>
  <si>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</si>
  <si>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</si>
  <si>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</si>
  <si>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</si>
  <si>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</si>
  <si>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</si>
  <si>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</si>
  <si>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</si>
  <si>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</si>
  <si>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</si>
  <si>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</si>
  <si>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</si>
  <si>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</si>
  <si>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</si>
  <si>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</si>
  <si>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</si>
  <si>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</si>
  <si>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</si>
  <si>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</si>
  <si>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</si>
  <si>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</si>
  <si>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</si>
  <si>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</si>
  <si>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</si>
  <si>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</si>
  <si>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</si>
  <si>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</si>
  <si>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</si>
  <si>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</si>
  <si>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</si>
  <si>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</si>
  <si>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</si>
  <si>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</si>
  <si>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</si>
  <si>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</si>
  <si>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</si>
  <si>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</si>
  <si>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</si>
  <si>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</si>
  <si>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</si>
  <si>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</si>
  <si>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</si>
  <si>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</si>
  <si>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</si>
  <si>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</si>
  <si>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</si>
  <si>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</si>
  <si>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</si>
  <si>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</si>
  <si>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</si>
  <si>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</si>
  <si>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</si>
  <si>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</si>
  <si>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</si>
  <si>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</si>
  <si>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</si>
  <si>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</si>
  <si>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</si>
  <si>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</si>
  <si>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</si>
  <si>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</si>
  <si>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</si>
  <si>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</si>
  <si>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</si>
  <si>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</si>
  <si>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</si>
  <si>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</si>
  <si>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</si>
  <si>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</si>
  <si>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</si>
  <si>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</si>
  <si>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</si>
  <si>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</si>
  <si>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</si>
  <si>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</si>
  <si>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</si>
  <si>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</si>
  <si>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</si>
  <si>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</si>
  <si>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</si>
  <si>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</si>
  <si>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</si>
  <si>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</si>
  <si>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</si>
  <si>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</si>
  <si>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</si>
  <si>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</si>
  <si>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</si>
  <si>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</si>
  <si>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</si>
  <si>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</si>
  <si>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</si>
  <si>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</si>
  <si>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</si>
  <si>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</si>
  <si>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</si>
  <si>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</si>
  <si>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</si>
  <si>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</si>
  <si>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</si>
  <si>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</si>
  <si>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</si>
  <si>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</si>
  <si>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</si>
  <si>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</si>
  <si>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</si>
  <si>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</si>
  <si>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</si>
  <si>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</si>
  <si>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</si>
  <si>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</si>
  <si>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</si>
  <si>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</si>
  <si>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</si>
  <si>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</si>
  <si>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</si>
  <si>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</si>
  <si>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</si>
  <si>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</si>
  <si>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</si>
  <si>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</si>
  <si>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</si>
  <si>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</si>
  <si>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</si>
  <si>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</si>
  <si>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</si>
  <si>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</si>
  <si>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</si>
  <si>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</si>
  <si>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</si>
  <si>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</si>
  <si>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</si>
  <si>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</si>
  <si>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</si>
  <si>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</si>
  <si>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</si>
  <si>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</si>
  <si>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</si>
  <si>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</si>
  <si>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</si>
  <si>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</si>
  <si>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</si>
  <si>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</si>
  <si>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</si>
  <si>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</si>
  <si>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</si>
  <si>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</si>
  <si>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</si>
  <si>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</si>
  <si>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</si>
  <si>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</si>
  <si>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</si>
  <si>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</si>
  <si>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</si>
  <si>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</si>
  <si>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</si>
  <si>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</si>
  <si>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</si>
  <si>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</si>
  <si>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</si>
  <si>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</si>
  <si>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</si>
  <si>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</si>
  <si>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</si>
  <si>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</si>
  <si>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</si>
  <si>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</si>
  <si>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</si>
  <si>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</si>
  <si>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</si>
  <si>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</si>
  <si>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</si>
  <si>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</si>
  <si>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</si>
  <si>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</si>
  <si>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</si>
  <si>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</si>
  <si>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</si>
  <si>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</si>
  <si>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</si>
  <si>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</si>
  <si>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</si>
  <si>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</si>
  <si>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</si>
  <si>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</si>
  <si>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</si>
  <si>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</si>
  <si>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</si>
  <si>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</si>
  <si>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</si>
  <si>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</si>
  <si>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</si>
  <si>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</si>
  <si>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</si>
  <si>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</si>
  <si>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</si>
  <si>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</si>
  <si>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</si>
  <si>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</si>
  <si>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</si>
  <si>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</si>
  <si>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</si>
  <si>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</si>
  <si>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</si>
  <si>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</si>
  <si>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</si>
  <si>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</si>
  <si>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</si>
  <si>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</si>
  <si>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</si>
  <si>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</si>
  <si>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</si>
  <si>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</si>
  <si>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</si>
  <si>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</si>
  <si>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</si>
  <si>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</si>
  <si>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</si>
  <si>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</si>
  <si>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</si>
  <si>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</si>
  <si>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</si>
  <si>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</si>
  <si>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</si>
  <si>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</si>
  <si>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</si>
  <si>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</si>
  <si>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</si>
  <si>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</si>
  <si>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</si>
  <si>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</si>
  <si>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</si>
  <si>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</si>
  <si>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</si>
  <si>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</si>
  <si>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</si>
  <si>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</si>
  <si>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</si>
  <si>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</si>
  <si>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</si>
  <si>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</si>
  <si>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</si>
  <si>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</si>
  <si>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</si>
  <si>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</si>
  <si>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</si>
  <si>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</si>
  <si>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</si>
  <si>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</si>
  <si>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</si>
  <si>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</si>
  <si>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</si>
  <si>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</si>
  <si>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</si>
  <si>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</si>
  <si>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</si>
  <si>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</si>
  <si>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</si>
  <si>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</si>
  <si>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</si>
  <si>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</si>
  <si>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</si>
  <si>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</si>
  <si>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</si>
  <si>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</si>
  <si>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</si>
  <si>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</si>
  <si>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</si>
  <si>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</si>
  <si>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</si>
  <si>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</si>
  <si>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</si>
  <si>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</si>
  <si>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</si>
  <si>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</si>
  <si>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</si>
  <si>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</si>
  <si>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</si>
  <si>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</si>
  <si>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</si>
  <si>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</si>
  <si>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</si>
  <si>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</si>
  <si>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</si>
  <si>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</si>
  <si>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</si>
  <si>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</si>
  <si>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</si>
  <si>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</si>
  <si>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</si>
  <si>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</si>
  <si>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</si>
  <si>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</si>
  <si>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</si>
  <si>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</si>
  <si>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</si>
  <si>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</si>
  <si>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</si>
  <si>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</si>
  <si>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</si>
  <si>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</si>
  <si>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</si>
  <si>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</si>
  <si>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</si>
  <si>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</si>
  <si>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</si>
  <si>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</si>
  <si>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</si>
  <si>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</si>
  <si>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</si>
  <si>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</si>
  <si>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</si>
  <si>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</si>
  <si>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</si>
  <si>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</si>
  <si>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</si>
  <si>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</si>
  <si>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</si>
  <si>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</si>
  <si>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</si>
  <si>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</si>
  <si>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</si>
  <si>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</si>
  <si>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</si>
  <si>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</si>
  <si>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</si>
  <si>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</si>
  <si>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</si>
  <si>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</si>
  <si>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</si>
  <si>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</si>
  <si>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</si>
  <si>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</si>
  <si>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</si>
  <si>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</si>
  <si>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</si>
  <si>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</si>
  <si>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</si>
  <si>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</si>
  <si>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</si>
  <si>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</si>
  <si>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</si>
  <si>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</si>
  <si>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</si>
  <si>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</si>
  <si>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</si>
  <si>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</si>
  <si>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</si>
  <si>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</si>
  <si>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</si>
  <si>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</si>
  <si>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</si>
  <si>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</si>
  <si>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</si>
  <si>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</si>
  <si>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</si>
  <si>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</si>
  <si>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</si>
  <si>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</si>
  <si>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</si>
  <si>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</si>
  <si>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</si>
  <si>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</si>
  <si>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</si>
  <si>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</si>
  <si>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</si>
  <si>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</si>
  <si>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</si>
  <si>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</si>
  <si>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</si>
  <si>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</si>
  <si>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</si>
  <si>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</si>
  <si>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</si>
  <si>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</si>
  <si>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</si>
  <si>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</si>
  <si>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</si>
  <si>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</si>
  <si>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</si>
  <si>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</si>
  <si>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</si>
  <si>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</si>
  <si>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</si>
  <si>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</si>
  <si>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</si>
  <si>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</si>
  <si>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</si>
  <si>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</si>
  <si>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</si>
  <si>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</si>
  <si>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</si>
  <si>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</si>
  <si>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</si>
  <si>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</si>
  <si>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</si>
  <si>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</si>
  <si>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</si>
  <si>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</si>
  <si>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</si>
  <si>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</si>
  <si>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</si>
  <si>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</si>
  <si>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</si>
  <si>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</si>
  <si>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</si>
  <si>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</si>
  <si>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</si>
  <si>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</si>
  <si>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</si>
  <si>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</si>
  <si>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</si>
  <si>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</si>
  <si>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</si>
  <si>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</si>
  <si>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</si>
  <si>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</si>
  <si>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</si>
  <si>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</si>
  <si>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</si>
  <si>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</si>
  <si>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</si>
  <si>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</si>
  <si>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</si>
  <si>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</si>
  <si>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</si>
  <si>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</si>
  <si>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</si>
  <si>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</si>
  <si>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</si>
  <si>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</si>
  <si>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</si>
  <si>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</si>
  <si>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</si>
  <si>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</si>
  <si>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</si>
  <si>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</si>
  <si>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</si>
  <si>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</si>
  <si>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</si>
  <si>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</si>
  <si>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</si>
  <si>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</si>
  <si>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</si>
  <si>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</si>
  <si>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</si>
  <si>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</si>
  <si>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</si>
  <si>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</si>
  <si>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</si>
  <si>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</si>
  <si>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</si>
  <si>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</si>
  <si>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</si>
  <si>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</si>
  <si>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</si>
  <si>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</si>
  <si>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</si>
  <si>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</si>
  <si>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</si>
  <si>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</si>
  <si>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</si>
  <si>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</si>
  <si>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</si>
  <si>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</si>
  <si>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</si>
  <si>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</si>
  <si>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</si>
  <si>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</si>
  <si>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</si>
  <si>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</si>
  <si>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</si>
  <si>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</si>
  <si>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</si>
  <si>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</si>
  <si>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</si>
  <si>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</si>
  <si>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</si>
  <si>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</si>
  <si>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</si>
  <si>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</si>
  <si>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</si>
  <si>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</si>
  <si>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</si>
  <si>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</si>
  <si>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</si>
  <si>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</si>
  <si>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</si>
  <si>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</si>
  <si>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</si>
  <si>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</si>
  <si>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</si>
  <si>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</si>
  <si>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</si>
  <si>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</si>
  <si>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</si>
  <si>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</si>
  <si>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</si>
  <si>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</si>
  <si>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</si>
  <si>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</si>
  <si>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</si>
  <si>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</si>
  <si>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</si>
  <si>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</si>
  <si>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</si>
  <si>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</si>
  <si>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</si>
  <si>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</si>
  <si>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</si>
  <si>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</si>
  <si>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</si>
  <si>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</si>
  <si>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</si>
  <si>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</si>
  <si>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</si>
  <si>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</si>
  <si>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</si>
  <si>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</si>
  <si>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</si>
  <si>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</si>
  <si>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</si>
  <si>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</si>
  <si>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</si>
  <si>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</si>
  <si>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</si>
  <si>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</si>
  <si>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</si>
  <si>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</si>
  <si>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</si>
  <si>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</si>
  <si>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</si>
  <si>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</si>
  <si>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</si>
  <si>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</si>
  <si>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</si>
  <si>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</si>
  <si>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</si>
  <si>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</si>
  <si>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</si>
  <si>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</si>
  <si>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</si>
  <si>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</si>
  <si>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</si>
  <si>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</si>
  <si>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</si>
  <si>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</si>
  <si>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</si>
  <si>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</si>
  <si>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</si>
  <si>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</si>
  <si>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</si>
  <si>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</si>
  <si>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</si>
  <si>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</si>
  <si>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</si>
  <si>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</si>
  <si>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</si>
  <si>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</si>
  <si>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</si>
  <si>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</si>
  <si>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</si>
  <si>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</si>
  <si>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</si>
  <si>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</si>
  <si>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</si>
  <si>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</si>
  <si>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</si>
  <si>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</si>
  <si>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</si>
  <si>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</si>
  <si>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</si>
  <si>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</si>
  <si>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</si>
  <si>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</si>
  <si>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</si>
  <si>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</si>
  <si>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</si>
  <si>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</si>
  <si>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</si>
  <si>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</si>
  <si>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</si>
  <si>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</si>
  <si>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</si>
  <si>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</si>
  <si>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</si>
  <si>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</si>
  <si>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</si>
  <si>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</si>
  <si>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</si>
  <si>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</si>
  <si>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</si>
  <si>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</si>
  <si>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</si>
  <si>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</si>
  <si>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</si>
  <si>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</si>
  <si>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</si>
  <si>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</si>
  <si>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</si>
  <si>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</si>
  <si>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</si>
  <si>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</si>
  <si>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</si>
  <si>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</si>
  <si>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</si>
  <si>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</si>
  <si>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</si>
  <si>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</si>
  <si>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</si>
  <si>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</si>
  <si>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</si>
  <si>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</si>
  <si>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</si>
  <si>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</si>
  <si>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</si>
  <si>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</si>
  <si>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</si>
  <si>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</si>
  <si>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</si>
  <si>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</si>
  <si>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</si>
  <si>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</si>
  <si>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</si>
  <si>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</si>
  <si>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</si>
  <si>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</si>
  <si>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</si>
  <si>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</si>
  <si>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</si>
  <si>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</si>
  <si>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</si>
  <si>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</si>
  <si>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</si>
  <si>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</si>
  <si>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</si>
  <si>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</si>
  <si>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</si>
  <si>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</si>
  <si>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</si>
  <si>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</si>
  <si>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</si>
  <si>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</si>
  <si>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</si>
  <si>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</si>
  <si>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</si>
  <si>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</si>
  <si>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</si>
  <si>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</si>
  <si>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</si>
  <si>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</si>
  <si>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</si>
  <si>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</si>
  <si>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</si>
  <si>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</si>
  <si>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</si>
  <si>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</si>
  <si>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</si>
  <si>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</si>
  <si>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</si>
  <si>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</si>
  <si>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</si>
  <si>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</si>
  <si>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</si>
  <si>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</si>
  <si>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</si>
  <si>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</si>
  <si>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</si>
  <si>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</si>
  <si>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</si>
  <si>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</si>
  <si>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</si>
  <si>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</si>
  <si>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</si>
  <si>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</si>
  <si>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</si>
  <si>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</si>
  <si>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</si>
  <si>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</si>
  <si>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</si>
  <si>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</si>
  <si>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</si>
  <si>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</si>
  <si>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</si>
  <si>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</si>
  <si>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</si>
  <si>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</si>
  <si>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</si>
  <si>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</si>
  <si>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</si>
  <si>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</si>
  <si>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</si>
  <si>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</si>
  <si>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</si>
  <si>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</si>
  <si>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</si>
  <si>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</si>
  <si>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</si>
  <si>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</si>
  <si>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</si>
  <si>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</si>
  <si>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</si>
  <si>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</si>
  <si>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</si>
  <si>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</si>
  <si>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</si>
  <si>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</si>
  <si>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</si>
  <si>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</si>
  <si>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</si>
  <si>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</si>
  <si>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</si>
  <si>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</si>
  <si>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</si>
  <si>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</si>
  <si>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</si>
  <si>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</si>
  <si>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</si>
  <si>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</si>
  <si>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</si>
  <si>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</si>
  <si>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</si>
  <si>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</si>
  <si>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</si>
  <si>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</si>
  <si>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</si>
  <si>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</si>
  <si>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</si>
  <si>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</si>
  <si>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</si>
  <si>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</si>
  <si>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</si>
  <si>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</si>
  <si>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</si>
  <si>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</si>
  <si>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</si>
  <si>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</si>
  <si>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</si>
  <si>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</si>
  <si>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</si>
  <si>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</si>
  <si>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</si>
  <si>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</si>
  <si>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</si>
  <si>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</si>
  <si>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</si>
  <si>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</si>
  <si>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</si>
  <si>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</si>
  <si>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</si>
  <si>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</si>
  <si>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</si>
  <si>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</si>
  <si>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</si>
  <si>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</si>
  <si>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</si>
  <si>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</si>
  <si>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</si>
  <si>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</si>
  <si>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</si>
  <si>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</si>
  <si>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</si>
  <si>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</si>
  <si>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</si>
  <si>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</si>
  <si>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</si>
  <si>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</si>
  <si>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</si>
  <si>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</si>
  <si>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</si>
  <si>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</si>
  <si>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</si>
  <si>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</si>
  <si>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</si>
  <si>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</si>
  <si>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</si>
  <si>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</si>
  <si>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</si>
  <si>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</si>
  <si>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</si>
  <si>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</si>
  <si>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</si>
  <si>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</si>
  <si>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</si>
  <si>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</si>
  <si>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</si>
  <si>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</si>
  <si>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</si>
  <si>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</si>
  <si>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</si>
  <si>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</si>
  <si>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</si>
  <si>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</si>
  <si>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</si>
  <si>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</si>
  <si>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</si>
  <si>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</si>
  <si>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</si>
  <si>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</si>
  <si>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</si>
  <si>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</si>
  <si>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</si>
  <si>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</si>
  <si>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</si>
  <si>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</si>
  <si>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</si>
  <si>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</si>
  <si>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</si>
  <si>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</si>
  <si>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</si>
  <si>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</si>
  <si>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</si>
  <si>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</si>
  <si>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</si>
  <si>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</si>
  <si>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</si>
  <si>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</si>
  <si>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</si>
  <si>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</si>
  <si>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</si>
  <si>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</si>
  <si>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</si>
  <si>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</si>
  <si>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</si>
  <si>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</si>
  <si>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</si>
  <si>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</si>
  <si>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</si>
  <si>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</si>
  <si>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</si>
  <si>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</si>
  <si>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</si>
  <si>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</si>
  <si>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</si>
  <si>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</si>
  <si>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</si>
  <si>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</si>
  <si>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</si>
  <si>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</si>
  <si>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</si>
  <si>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</si>
  <si>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</si>
  <si>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</si>
  <si>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</si>
  <si>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</si>
  <si>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</si>
  <si>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</si>
  <si>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</si>
  <si>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</si>
  <si>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</si>
  <si>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</si>
  <si>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</si>
  <si>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</si>
  <si>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</si>
  <si>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</si>
  <si>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</si>
  <si>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</si>
  <si>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</si>
  <si>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</si>
  <si>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</si>
  <si>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</si>
  <si>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</si>
  <si>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</si>
  <si>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</si>
  <si>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</si>
  <si>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</si>
  <si>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</si>
  <si>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</si>
  <si>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</si>
  <si>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</si>
  <si>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</si>
  <si>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</si>
  <si>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</si>
  <si>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</si>
  <si>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</si>
  <si>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</si>
  <si>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</si>
  <si>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</si>
  <si>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</si>
  <si>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</si>
  <si>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</si>
  <si>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</si>
  <si>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</si>
  <si>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</si>
  <si>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</si>
  <si>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</si>
  <si>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</si>
  <si>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</si>
  <si>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</si>
  <si>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</si>
  <si>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</si>
  <si>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</si>
  <si>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</si>
  <si>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</si>
  <si>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</si>
  <si>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</si>
  <si>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</si>
  <si>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</si>
  <si>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</si>
  <si>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</si>
  <si>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</si>
  <si>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</si>
  <si>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</si>
  <si>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</si>
  <si>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</si>
  <si>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</si>
  <si>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</si>
  <si>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</si>
  <si>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</si>
  <si>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</si>
  <si>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</si>
  <si>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</si>
  <si>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</si>
  <si>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</si>
  <si>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</si>
  <si>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</si>
  <si>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</si>
  <si>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</si>
  <si>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</si>
  <si>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</si>
  <si>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</si>
  <si>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</si>
  <si>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</si>
  <si>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</si>
  <si>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</si>
  <si>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</si>
  <si>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</si>
  <si>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</si>
  <si>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</si>
  <si>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</si>
  <si>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</si>
  <si>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</si>
  <si>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</si>
  <si>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</si>
  <si>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</si>
  <si>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</si>
  <si>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</si>
  <si>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</si>
  <si>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</si>
  <si>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</si>
  <si>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</si>
  <si>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</si>
  <si>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</si>
  <si>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</si>
  <si>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</si>
  <si>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</si>
  <si>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</si>
  <si>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</si>
  <si>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</si>
  <si>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</si>
  <si>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</si>
  <si>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</si>
  <si>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</si>
  <si>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</si>
  <si>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</si>
  <si>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</si>
  <si>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</si>
  <si>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</si>
  <si>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</si>
  <si>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</si>
  <si>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</si>
  <si>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</si>
  <si>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</si>
  <si>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</si>
  <si>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</si>
  <si>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</si>
  <si>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</si>
  <si>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</si>
  <si>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</si>
  <si>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</si>
  <si>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</si>
  <si>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</si>
  <si>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</si>
  <si>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</si>
  <si>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</si>
  <si>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</si>
  <si>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</si>
  <si>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</si>
  <si>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</si>
  <si>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</si>
  <si>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</si>
  <si>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</si>
  <si>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</si>
  <si>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</si>
  <si>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</si>
  <si>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</si>
  <si>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</si>
  <si>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</si>
  <si>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</si>
  <si>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</si>
  <si>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</si>
  <si>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</si>
  <si>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</si>
  <si>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</si>
  <si>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</si>
  <si>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</si>
  <si>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</si>
  <si>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</si>
  <si>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</si>
  <si>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</si>
  <si>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</si>
  <si>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</si>
  <si>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</si>
  <si>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</si>
  <si>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</si>
  <si>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</si>
  <si>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</si>
  <si>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</si>
  <si>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</si>
  <si>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</si>
  <si>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</si>
  <si>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</si>
  <si>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</si>
  <si>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</si>
  <si>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</si>
  <si>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</si>
  <si>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</si>
  <si>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</si>
  <si>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</si>
  <si>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</si>
  <si>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</si>
  <si>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</si>
  <si>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</si>
  <si>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</si>
  <si>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</si>
  <si>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</si>
  <si>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</si>
  <si>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</si>
  <si>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</si>
  <si>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</si>
  <si>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</si>
  <si>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</si>
  <si>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</si>
  <si>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</si>
  <si>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</si>
  <si>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</si>
  <si>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</si>
  <si>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</si>
  <si>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</si>
  <si>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</si>
  <si>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</si>
  <si>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</si>
  <si>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</si>
  <si>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</si>
  <si>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</si>
  <si>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</si>
  <si>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</si>
  <si>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</si>
  <si>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</si>
  <si>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</si>
  <si>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</si>
  <si>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</si>
  <si>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</si>
  <si>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</si>
  <si>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</si>
  <si>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</si>
  <si>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</si>
  <si>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</si>
  <si>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</si>
  <si>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</si>
  <si>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</si>
  <si>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</si>
  <si>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</si>
  <si>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</si>
  <si>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</si>
  <si>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</si>
  <si>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</si>
  <si>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</si>
  <si>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</si>
  <si>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</si>
  <si>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</si>
  <si>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</si>
  <si>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</si>
  <si>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</si>
  <si>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</si>
  <si>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</si>
  <si>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</si>
  <si>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</si>
  <si>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</si>
  <si>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</si>
  <si>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</si>
  <si>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</si>
  <si>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</si>
  <si>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</si>
  <si>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</si>
  <si>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</si>
  <si>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</si>
  <si>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</si>
  <si>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</si>
  <si>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</si>
  <si>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</si>
  <si>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</si>
  <si>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</si>
  <si>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</si>
  <si>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</si>
  <si>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</si>
  <si>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</si>
  <si>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</si>
  <si>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</si>
  <si>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</si>
  <si>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</si>
  <si>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</si>
  <si>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</si>
  <si>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</si>
  <si>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</si>
  <si>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</si>
  <si>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</si>
  <si>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</si>
  <si>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</si>
  <si>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</si>
  <si>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</si>
  <si>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</si>
  <si>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</si>
  <si>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</si>
  <si>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</si>
  <si>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</si>
  <si>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</si>
  <si>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</si>
  <si>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</si>
  <si>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</si>
  <si>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</si>
  <si>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</si>
  <si>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</si>
  <si>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</si>
  <si>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</si>
  <si>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</si>
  <si>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</si>
  <si>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</si>
  <si>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</si>
  <si>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</si>
  <si>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</si>
  <si>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</si>
  <si>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</si>
  <si>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</si>
  <si>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</si>
  <si>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</si>
  <si>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</si>
  <si>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</si>
  <si>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</si>
  <si>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</si>
  <si>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</si>
  <si>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</si>
  <si>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</si>
  <si>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</si>
  <si>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</si>
  <si>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</si>
  <si>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</si>
  <si>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</si>
  <si>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</si>
  <si>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</si>
  <si>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</si>
  <si>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</si>
  <si>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</si>
  <si>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</si>
  <si>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</si>
  <si>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</si>
  <si>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</si>
  <si>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</si>
  <si>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</si>
  <si>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</si>
  <si>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</si>
  <si>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</si>
  <si>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</si>
  <si>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</si>
  <si>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</si>
  <si>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</si>
  <si>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</si>
  <si>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</si>
  <si>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</si>
  <si>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</si>
  <si>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</si>
  <si>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</si>
  <si>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</si>
  <si>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</si>
  <si>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</si>
  <si>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</si>
  <si>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</si>
  <si>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</si>
  <si>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</si>
  <si>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</si>
  <si>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</si>
  <si>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</si>
  <si>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</si>
  <si>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</si>
  <si>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</si>
  <si>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</si>
  <si>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</si>
  <si>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</si>
  <si>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</si>
  <si>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</si>
  <si>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</si>
  <si>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</si>
  <si>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</si>
  <si>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</si>
  <si>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</si>
  <si>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</si>
  <si>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</si>
  <si>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</si>
  <si>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</si>
  <si>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</si>
  <si>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</si>
  <si>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</si>
  <si>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</si>
  <si>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</si>
  <si>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</si>
  <si>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</si>
  <si>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</si>
  <si>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</si>
  <si>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</si>
  <si>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</si>
  <si>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</si>
  <si>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</si>
  <si>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</si>
  <si>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</si>
  <si>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</si>
  <si>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</si>
  <si>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</si>
  <si>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</si>
  <si>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</si>
  <si>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</si>
  <si>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</si>
  <si>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</si>
  <si>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</si>
  <si>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</si>
  <si>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</si>
  <si>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</si>
  <si>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</si>
  <si>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</si>
  <si>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</si>
  <si>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</si>
  <si>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</si>
  <si>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</si>
  <si>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</si>
  <si>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</si>
  <si>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</si>
  <si>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</si>
  <si>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</si>
  <si>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</si>
  <si>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</si>
  <si>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</si>
  <si>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</si>
  <si>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</si>
  <si>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</si>
  <si>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</si>
  <si>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</si>
  <si>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</si>
  <si>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</si>
  <si>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</si>
  <si>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</si>
  <si>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</si>
  <si>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</si>
  <si>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</si>
  <si>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</si>
  <si>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</si>
  <si>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</si>
  <si>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</si>
  <si>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</si>
  <si>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</si>
  <si>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</si>
  <si>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</si>
  <si>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</si>
  <si>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</si>
  <si>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</si>
  <si>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</si>
  <si>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</si>
  <si>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</si>
  <si>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</si>
  <si>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</si>
  <si>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</si>
  <si>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</si>
  <si>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</si>
  <si>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</si>
  <si>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</si>
  <si>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</si>
  <si>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</si>
  <si>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</si>
  <si>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</si>
  <si>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</si>
  <si>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</si>
  <si>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</si>
  <si>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</si>
  <si>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</si>
  <si>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</si>
  <si>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</si>
  <si>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</si>
  <si>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</si>
  <si>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</si>
  <si>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</si>
  <si>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</si>
  <si>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</si>
  <si>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</si>
  <si>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</si>
  <si>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</si>
  <si>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</si>
  <si>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</si>
  <si>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</si>
  <si>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</si>
  <si>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</si>
  <si>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</si>
  <si>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</si>
  <si>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</si>
  <si>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</si>
  <si>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</si>
  <si>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</si>
  <si>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</si>
  <si>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</si>
  <si>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</si>
  <si>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</si>
  <si>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</si>
  <si>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</si>
  <si>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</si>
  <si>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</si>
  <si>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</si>
  <si>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</si>
  <si>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</si>
  <si>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</si>
  <si>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</si>
  <si>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</si>
  <si>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</si>
  <si>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</si>
  <si>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</si>
  <si>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</si>
  <si>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</si>
  <si>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</si>
  <si>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</si>
  <si>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</si>
  <si>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</si>
  <si>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</si>
  <si>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</si>
  <si>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</si>
  <si>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</si>
  <si>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</si>
  <si>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</si>
  <si>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</si>
  <si>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</si>
  <si>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</si>
  <si>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</si>
  <si>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</si>
  <si>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</si>
  <si>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</si>
  <si>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</si>
  <si>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</si>
  <si>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</si>
  <si>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</si>
  <si>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</si>
  <si>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</si>
  <si>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</si>
  <si>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</si>
  <si>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</si>
  <si>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</si>
  <si>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</si>
  <si>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</si>
  <si>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</si>
  <si>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</si>
  <si>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</si>
  <si>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</si>
  <si>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</si>
  <si>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</si>
  <si>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</si>
  <si>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</si>
  <si>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</si>
  <si>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</si>
  <si>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</si>
  <si>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</si>
  <si>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</si>
  <si>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</si>
  <si>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</si>
  <si>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</si>
  <si>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</si>
  <si>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</si>
  <si>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</si>
  <si>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</si>
  <si>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</si>
  <si>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</si>
  <si>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</si>
  <si>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</si>
  <si>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</si>
  <si>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</si>
  <si>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</si>
  <si>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</si>
  <si>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</si>
  <si>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</si>
  <si>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</si>
  <si>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</si>
  <si>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</si>
  <si>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</si>
  <si>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</si>
  <si>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</si>
  <si>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</si>
  <si>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</si>
  <si>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</si>
  <si>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</si>
  <si>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</si>
  <si>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</si>
  <si>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</si>
  <si>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</si>
  <si>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</si>
  <si>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</si>
  <si>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</si>
  <si>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</si>
  <si>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</si>
  <si>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</si>
  <si>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</si>
  <si>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</si>
  <si>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</si>
  <si>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</si>
  <si>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</si>
  <si>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</si>
  <si>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</si>
  <si>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</si>
  <si>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</si>
  <si>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</si>
  <si>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</si>
  <si>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</si>
  <si>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</si>
  <si>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</si>
  <si>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</si>
  <si>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</si>
  <si>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</si>
  <si>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</si>
  <si>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</si>
  <si>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</si>
  <si>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</si>
  <si>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</si>
  <si>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</si>
  <si>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</si>
  <si>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</si>
  <si>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</si>
  <si>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</si>
  <si>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</si>
  <si>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</si>
  <si>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</si>
  <si>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</si>
  <si>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</si>
  <si>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</si>
  <si>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</si>
  <si>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</si>
  <si>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</si>
  <si>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</si>
  <si>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</si>
  <si>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</si>
  <si>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</si>
  <si>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</si>
  <si>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</si>
  <si>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</si>
  <si>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</si>
  <si>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</si>
  <si>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</si>
  <si>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</si>
  <si>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</si>
  <si>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</si>
  <si>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</si>
  <si>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</si>
  <si>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</si>
  <si>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</si>
  <si>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</si>
  <si>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</si>
  <si>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</si>
  <si>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</si>
  <si>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</si>
  <si>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</si>
  <si>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</si>
  <si>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</si>
  <si>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</si>
  <si>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</si>
  <si>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</si>
  <si>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</si>
  <si>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</si>
  <si>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</si>
  <si>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</si>
  <si>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</si>
  <si>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</si>
  <si>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</si>
  <si>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</si>
  <si>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</si>
  <si>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</si>
  <si>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</si>
  <si>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</si>
  <si>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</si>
  <si>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</si>
  <si>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</si>
  <si>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</si>
  <si>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</si>
  <si>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</si>
  <si>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</si>
  <si>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</si>
  <si>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</si>
  <si>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</si>
  <si>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</si>
  <si>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</si>
  <si>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</si>
  <si>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</si>
  <si>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</si>
  <si>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</si>
  <si>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</si>
  <si>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</si>
  <si>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</si>
  <si>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</si>
  <si>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</si>
  <si>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</si>
  <si>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</si>
  <si>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</si>
  <si>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</si>
  <si>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</si>
  <si>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</si>
  <si>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</si>
  <si>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</si>
  <si>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</si>
  <si>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</si>
  <si>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</si>
  <si>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</si>
  <si>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</si>
  <si>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</si>
  <si>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</si>
  <si>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</si>
  <si>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</si>
  <si>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</si>
  <si>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</si>
  <si>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</si>
  <si>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</si>
  <si>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</si>
  <si>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</si>
  <si>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</si>
  <si>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</si>
  <si>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</si>
  <si>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</si>
  <si>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</si>
  <si>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</si>
  <si>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</si>
  <si>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</si>
  <si>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</si>
  <si>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</si>
  <si>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</si>
  <si>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</si>
  <si>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</si>
  <si>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</si>
  <si>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</si>
  <si>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</si>
  <si>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</si>
  <si>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</si>
  <si>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</si>
  <si>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</si>
  <si>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</si>
  <si>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</si>
  <si>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</si>
  <si>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</si>
  <si>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</si>
  <si>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</si>
  <si>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</si>
  <si>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</si>
  <si>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</si>
  <si>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</si>
  <si>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</si>
  <si>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</si>
  <si>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</si>
  <si>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</si>
  <si>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</si>
  <si>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</si>
  <si>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</si>
  <si>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</si>
  <si>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</si>
  <si>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</si>
  <si>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</si>
  <si>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</si>
  <si>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</si>
  <si>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</si>
  <si>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</si>
  <si>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</si>
  <si>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</si>
  <si>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</si>
  <si>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</si>
  <si>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</si>
  <si>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</si>
  <si>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</si>
  <si>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</si>
  <si>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</si>
  <si>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</si>
  <si>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</si>
  <si>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</si>
  <si>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</si>
  <si>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</si>
  <si>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</si>
  <si>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</si>
  <si>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</si>
  <si>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</si>
  <si>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</si>
  <si>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</si>
  <si>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</si>
  <si>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</si>
  <si>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</si>
  <si>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</si>
  <si>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</si>
  <si>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</si>
  <si>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</si>
  <si>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</si>
  <si>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</si>
  <si>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</si>
  <si>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</si>
  <si>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</si>
  <si>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</si>
  <si>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</si>
  <si>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</si>
  <si>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</si>
  <si>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</si>
  <si>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</si>
  <si>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</si>
  <si>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</si>
  <si>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</si>
  <si>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</si>
  <si>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</si>
  <si>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</si>
  <si>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</si>
  <si>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</si>
  <si>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</si>
  <si>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</si>
  <si>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</si>
  <si>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</si>
  <si>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</si>
  <si>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</si>
  <si>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</si>
  <si>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</si>
  <si>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</si>
  <si>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</si>
  <si>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</si>
  <si>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</si>
  <si>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</si>
  <si>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</si>
  <si>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</si>
  <si>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</si>
  <si>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</si>
  <si>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</si>
  <si>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</si>
  <si>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</si>
  <si>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</si>
  <si>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</si>
  <si>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</si>
  <si>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</si>
  <si>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</si>
  <si>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</si>
  <si>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</si>
  <si>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</si>
  <si>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</si>
  <si>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</si>
  <si>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</si>
  <si>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</si>
  <si>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</si>
  <si>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</si>
  <si>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</si>
  <si>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</si>
  <si>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</si>
  <si>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</si>
  <si>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</si>
  <si>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</si>
  <si>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</si>
  <si>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</si>
  <si>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</si>
  <si>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</si>
  <si>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</si>
  <si>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</si>
  <si>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</si>
  <si>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</si>
  <si>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</si>
  <si>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</si>
  <si>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</si>
  <si>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</si>
  <si>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</si>
  <si>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</si>
  <si>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</si>
  <si>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</si>
  <si>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</si>
  <si>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</si>
  <si>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</si>
  <si>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</si>
  <si>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</si>
  <si>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</si>
  <si>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</si>
  <si>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</si>
  <si>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</si>
  <si>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</si>
  <si>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</si>
  <si>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</si>
  <si>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</si>
  <si>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</si>
  <si>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</si>
  <si>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</si>
  <si>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</si>
  <si>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</si>
  <si>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</si>
  <si>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</si>
  <si>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</si>
  <si>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</si>
  <si>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</si>
  <si>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</si>
  <si>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</si>
  <si>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</si>
  <si>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</si>
  <si>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</si>
  <si>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</si>
  <si>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</si>
  <si>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</si>
  <si>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</si>
  <si>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</si>
  <si>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</si>
  <si>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</si>
  <si>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</si>
  <si>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</si>
  <si>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</si>
  <si>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</si>
  <si>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</si>
  <si>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</si>
  <si>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</si>
  <si>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</si>
  <si>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</si>
  <si>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</si>
  <si>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</si>
  <si>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</si>
  <si>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</si>
  <si>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</si>
  <si>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</si>
  <si>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</si>
  <si>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</si>
  <si>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</si>
  <si>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</si>
  <si>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</si>
  <si>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</si>
  <si>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</si>
  <si>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</si>
  <si>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</si>
  <si>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</si>
  <si>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</si>
  <si>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</si>
  <si>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</si>
  <si>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</si>
  <si>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</si>
  <si>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</si>
  <si>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</si>
  <si>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</si>
  <si>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</si>
  <si>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</si>
  <si>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</si>
  <si>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</si>
  <si>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</si>
  <si>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</si>
  <si>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</si>
  <si>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</si>
  <si>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</si>
  <si>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</si>
  <si>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</si>
  <si>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</si>
  <si>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</si>
  <si>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</si>
  <si>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</si>
  <si>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</si>
  <si>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</si>
  <si>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</si>
  <si>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</si>
  <si>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</si>
  <si>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</si>
  <si>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</si>
  <si>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</si>
  <si>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</si>
  <si>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</si>
  <si>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</si>
  <si>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</si>
  <si>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</si>
  <si>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</si>
  <si>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</si>
  <si>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</si>
  <si>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</si>
  <si>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</si>
  <si>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</si>
  <si>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</si>
  <si>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</si>
  <si>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</si>
  <si>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</si>
  <si>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</si>
  <si>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</si>
  <si>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</si>
  <si>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</si>
  <si>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</si>
  <si>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</si>
  <si>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</si>
  <si>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</si>
  <si>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</si>
  <si>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</si>
  <si>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</si>
  <si>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</si>
  <si>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</si>
  <si>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</si>
  <si>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</si>
  <si>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</si>
  <si>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</si>
  <si>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</si>
  <si>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</si>
  <si>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</si>
  <si>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</si>
  <si>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</si>
  <si>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</si>
  <si>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</si>
  <si>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</si>
  <si>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</si>
  <si>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</si>
  <si>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</si>
  <si>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</si>
  <si>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</si>
  <si>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</si>
  <si>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</si>
  <si>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</si>
  <si>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</si>
  <si>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</si>
  <si>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</si>
  <si>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</si>
  <si>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</si>
  <si>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</si>
  <si>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</si>
  <si>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</si>
  <si>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</si>
  <si>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</si>
  <si>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</si>
  <si>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</si>
  <si>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</si>
  <si>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</si>
  <si>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</si>
  <si>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</si>
  <si>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</si>
  <si>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</si>
  <si>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</si>
  <si>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</si>
  <si>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</si>
  <si>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</si>
  <si>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</si>
  <si>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</si>
  <si>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</si>
  <si>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</si>
  <si>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</si>
  <si>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</si>
  <si>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</si>
  <si>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</si>
  <si>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</si>
  <si>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</si>
  <si>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</si>
  <si>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</si>
  <si>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</si>
  <si>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</si>
  <si>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</si>
  <si>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</si>
  <si>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</si>
  <si>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</si>
  <si>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</si>
  <si>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</si>
  <si>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</si>
  <si>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</si>
  <si>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</si>
  <si>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</si>
  <si>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</si>
  <si>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</si>
  <si>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</si>
  <si>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</si>
  <si>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</si>
  <si>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</si>
  <si>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</si>
  <si>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</si>
  <si>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</si>
  <si>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</si>
  <si>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</si>
  <si>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</si>
  <si>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</si>
  <si>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</si>
  <si>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</si>
  <si>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</si>
  <si>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</si>
  <si>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</si>
  <si>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</si>
  <si>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</si>
  <si>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</si>
  <si>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</si>
  <si>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</si>
  <si>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</si>
  <si>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</si>
  <si>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</si>
  <si>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</si>
  <si>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</si>
  <si>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</si>
  <si>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</si>
  <si>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</si>
  <si>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</si>
  <si>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</si>
  <si>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</si>
  <si>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</si>
  <si>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</si>
  <si>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</si>
  <si>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</si>
  <si>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</si>
  <si>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</si>
  <si>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</si>
  <si>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</si>
  <si>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</si>
  <si>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</si>
  <si>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</si>
  <si>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</si>
  <si>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</si>
  <si>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</si>
  <si>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</si>
  <si>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</si>
  <si>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</si>
  <si>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</si>
  <si>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</si>
  <si>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</si>
  <si>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</si>
  <si>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</si>
  <si>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</si>
  <si>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</si>
  <si>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</si>
  <si>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</si>
  <si>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</si>
  <si>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</si>
  <si>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</si>
  <si>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</si>
  <si>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</si>
  <si>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</si>
  <si>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</si>
  <si>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</si>
  <si>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</si>
  <si>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</si>
  <si>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</si>
  <si>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</si>
  <si>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</si>
  <si>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</si>
  <si>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</si>
  <si>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</si>
  <si>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</si>
  <si>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</si>
  <si>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</si>
  <si>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</si>
  <si>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</si>
  <si>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</si>
  <si>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</si>
  <si>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</si>
  <si>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</si>
  <si>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</si>
  <si>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</si>
  <si>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</si>
  <si>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</si>
  <si>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</si>
  <si>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</si>
  <si>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</si>
  <si>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</si>
  <si>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</si>
  <si>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</si>
  <si>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</si>
  <si>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</si>
  <si>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</si>
  <si>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</si>
  <si>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</si>
  <si>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</si>
  <si>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</si>
  <si>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</si>
  <si>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</si>
  <si>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</si>
  <si>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</si>
  <si>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</si>
  <si>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</si>
  <si>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</si>
  <si>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</si>
  <si>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</si>
  <si>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</si>
  <si>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</si>
  <si>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</si>
  <si>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</si>
  <si>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</si>
  <si>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</si>
  <si>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</si>
  <si>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</si>
  <si>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</si>
  <si>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</si>
  <si>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</si>
  <si>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</si>
  <si>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</si>
  <si>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</si>
  <si>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</si>
  <si>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</si>
  <si>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</si>
  <si>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</si>
  <si>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</si>
  <si>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</si>
  <si>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</si>
  <si>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</si>
  <si>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</si>
  <si>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</si>
  <si>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</si>
  <si>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</si>
  <si>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</si>
  <si>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</si>
  <si>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</si>
  <si>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</si>
  <si>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</si>
  <si>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</si>
  <si>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</si>
  <si>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</si>
  <si>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</si>
  <si>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</si>
  <si>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</si>
  <si>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</si>
  <si>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</si>
  <si>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</si>
  <si>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</si>
  <si>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</si>
  <si>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</si>
  <si>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</si>
  <si>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</si>
  <si>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</si>
  <si>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</si>
  <si>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</si>
  <si>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</si>
  <si>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</si>
  <si>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</si>
  <si>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</si>
  <si>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</si>
  <si>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</si>
  <si>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</si>
  <si>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</si>
  <si>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</si>
  <si>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</si>
  <si>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</si>
  <si>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</si>
  <si>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</si>
  <si>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</si>
  <si>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</si>
  <si>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</si>
  <si>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</si>
  <si>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</si>
  <si>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</si>
  <si>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</si>
  <si>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</si>
  <si>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</si>
  <si>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</si>
  <si>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</si>
  <si>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</si>
  <si>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</si>
  <si>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</si>
  <si>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</si>
  <si>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</si>
  <si>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</si>
  <si>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</si>
  <si>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</si>
  <si>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</si>
  <si>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</si>
  <si>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</si>
  <si>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</si>
  <si>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</si>
  <si>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</si>
  <si>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</si>
  <si>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</si>
  <si>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</si>
  <si>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</si>
  <si>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</si>
  <si>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</si>
  <si>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</si>
  <si>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</si>
  <si>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</si>
  <si>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</si>
  <si>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</si>
  <si>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</si>
  <si>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</si>
  <si>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</si>
  <si>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</si>
  <si>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</si>
  <si>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</si>
  <si>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</si>
  <si>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</si>
  <si>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</si>
  <si>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</si>
  <si>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</si>
  <si>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</si>
  <si>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</si>
  <si>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</si>
  <si>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</si>
  <si>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</si>
  <si>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</si>
  <si>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</si>
  <si>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</si>
  <si>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</si>
  <si>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</si>
  <si>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</si>
  <si>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</si>
  <si>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</si>
  <si>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</si>
  <si>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</si>
  <si>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</si>
  <si>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</si>
  <si>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</si>
  <si>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</si>
  <si>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</si>
  <si>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</si>
  <si>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</si>
  <si>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</si>
  <si>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</si>
  <si>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</si>
  <si>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</si>
  <si>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</si>
  <si>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</si>
  <si>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</si>
  <si>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</si>
  <si>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</si>
  <si>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</si>
  <si>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</si>
  <si>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</si>
  <si>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</si>
  <si>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</si>
  <si>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</si>
  <si>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</si>
  <si>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</si>
  <si>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</si>
  <si>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</si>
  <si>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</si>
  <si>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</si>
  <si>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</si>
  <si>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</si>
  <si>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</si>
  <si>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</si>
  <si>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</si>
  <si>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</si>
  <si>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</si>
  <si>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</si>
  <si>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</si>
  <si>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</si>
  <si>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</si>
  <si>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</si>
  <si>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</si>
  <si>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</si>
  <si>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</si>
  <si>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</si>
  <si>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</si>
  <si>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</si>
  <si>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</si>
  <si>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</si>
  <si>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</si>
  <si>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</si>
  <si>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</si>
  <si>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</si>
  <si>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</si>
  <si>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</si>
  <si>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</si>
  <si>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</si>
  <si>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</si>
  <si>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</si>
  <si>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</si>
  <si>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</si>
  <si>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</si>
  <si>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</si>
  <si>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</si>
  <si>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</si>
  <si>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</si>
  <si>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</si>
  <si>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</si>
  <si>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</si>
  <si>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</si>
  <si>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</si>
  <si>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</si>
  <si>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</si>
  <si>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</si>
  <si>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</si>
  <si>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</si>
  <si>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</si>
  <si>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</si>
  <si>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</si>
  <si>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</si>
  <si>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</si>
  <si>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</si>
  <si>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</si>
  <si>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</si>
  <si>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</si>
  <si>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</si>
  <si>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</si>
  <si>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</si>
  <si>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</si>
  <si>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</si>
  <si>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</si>
  <si>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</si>
  <si>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</si>
  <si>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</si>
  <si>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</si>
  <si>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</si>
  <si>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</si>
  <si>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</si>
  <si>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</si>
  <si>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</si>
  <si>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</si>
  <si>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</si>
  <si>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</si>
  <si>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</si>
  <si>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</si>
  <si>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</si>
  <si>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</si>
  <si>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</si>
  <si>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</si>
  <si>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</si>
  <si>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</si>
  <si>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</si>
  <si>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</si>
  <si>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</si>
  <si>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</si>
  <si>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</si>
  <si>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</si>
  <si>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</si>
  <si>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</si>
  <si>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</si>
  <si>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</si>
  <si>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</si>
  <si>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</si>
  <si>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</si>
  <si>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</si>
  <si>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</si>
  <si>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</si>
  <si>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</si>
  <si>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</si>
  <si>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</si>
  <si>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</si>
  <si>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</si>
  <si>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</si>
  <si>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</si>
  <si>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</si>
  <si>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</si>
  <si>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</si>
  <si>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</si>
  <si>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</si>
  <si>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</si>
  <si>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</si>
  <si>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</si>
  <si>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</si>
  <si>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</si>
  <si>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</si>
  <si>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</si>
  <si>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</si>
  <si>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</si>
  <si>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</si>
  <si>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</si>
  <si>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</si>
  <si>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</si>
  <si>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</si>
  <si>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</si>
  <si>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</si>
  <si>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</si>
  <si>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</si>
  <si>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</si>
  <si>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</si>
  <si>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</si>
  <si>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</si>
  <si>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</si>
  <si>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</si>
  <si>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</si>
  <si>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</si>
  <si>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</si>
  <si>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</si>
  <si>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</si>
  <si>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</si>
  <si>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</si>
  <si>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</si>
  <si>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</si>
  <si>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</si>
  <si>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</si>
  <si>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</si>
  <si>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</si>
  <si>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</si>
  <si>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</si>
  <si>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</si>
  <si>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</si>
  <si>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</si>
  <si>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</si>
  <si>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</si>
  <si>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</si>
  <si>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</si>
  <si>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</si>
  <si>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</si>
  <si>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</si>
  <si>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</si>
  <si>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</si>
  <si>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</si>
  <si>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</si>
  <si>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</si>
  <si>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</si>
  <si>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</si>
  <si>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</si>
  <si>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</si>
  <si>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</si>
  <si>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</si>
  <si>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</si>
  <si>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</si>
  <si>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</si>
  <si>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</si>
  <si>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</si>
  <si>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</si>
  <si>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</si>
  <si>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</si>
  <si>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</si>
  <si>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</si>
  <si>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</si>
  <si>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</si>
  <si>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</si>
  <si>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</si>
  <si>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</si>
  <si>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</si>
  <si>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</si>
  <si>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</si>
  <si>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</si>
  <si>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</si>
  <si>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</si>
  <si>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</si>
  <si>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</si>
  <si>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</si>
  <si>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</si>
  <si>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</si>
  <si>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</si>
  <si>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</si>
  <si>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</si>
  <si>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</si>
  <si>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</si>
  <si>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</si>
  <si>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</si>
  <si>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</si>
  <si>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</si>
  <si>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</si>
  <si>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</si>
  <si>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</si>
  <si>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</si>
  <si>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</si>
  <si>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</si>
  <si>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</si>
  <si>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</si>
  <si>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</si>
  <si>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</si>
  <si>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</si>
  <si>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</si>
  <si>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</si>
  <si>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</si>
  <si>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</si>
  <si>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</si>
  <si>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</si>
  <si>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</si>
  <si>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</si>
  <si>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</si>
  <si>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</si>
  <si>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</si>
  <si>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</si>
  <si>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</si>
  <si>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</si>
  <si>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</si>
  <si>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</si>
  <si>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</si>
  <si>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</si>
  <si>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</si>
  <si>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</si>
  <si>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</si>
  <si>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</si>
  <si>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</si>
  <si>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</si>
  <si>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</si>
  <si>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</si>
  <si>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</si>
  <si>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</si>
  <si>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</si>
  <si>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</si>
  <si>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</si>
  <si>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</si>
  <si>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</si>
  <si>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</si>
  <si>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</si>
  <si>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</si>
  <si>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</si>
  <si>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</si>
  <si>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</si>
  <si>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</si>
  <si>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</si>
  <si>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</si>
  <si>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</si>
  <si>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</si>
  <si>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</si>
  <si>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</si>
  <si>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</si>
  <si>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</si>
  <si>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</si>
  <si>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</si>
  <si>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</si>
  <si>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</si>
  <si>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</si>
  <si>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</si>
  <si>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</si>
  <si>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</si>
  <si>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</si>
  <si>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</si>
  <si>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</si>
  <si>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</si>
  <si>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</si>
  <si>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</si>
  <si>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</si>
  <si>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</si>
  <si>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</si>
  <si>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</si>
  <si>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</si>
  <si>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</si>
  <si>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</si>
  <si>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</si>
  <si>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</si>
  <si>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</si>
  <si>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</si>
  <si>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</si>
  <si>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</si>
  <si>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</si>
  <si>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</si>
  <si>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</si>
  <si>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</si>
  <si>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</si>
  <si>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</si>
  <si>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</si>
  <si>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</si>
  <si>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</si>
  <si>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</si>
  <si>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</si>
  <si>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</si>
  <si>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</si>
  <si>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</si>
  <si>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</si>
  <si>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</si>
  <si>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</si>
  <si>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</si>
  <si>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</si>
  <si>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</si>
  <si>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</si>
  <si>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</si>
  <si>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</si>
  <si>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</si>
  <si>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</si>
  <si>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</si>
  <si>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</si>
  <si>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</si>
  <si>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</si>
  <si>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</si>
  <si>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</si>
  <si>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</si>
  <si>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</si>
  <si>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</si>
  <si>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</si>
  <si>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</si>
  <si>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</si>
  <si>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</si>
  <si>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</si>
  <si>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</si>
  <si>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</si>
  <si>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</si>
  <si>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</si>
  <si>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</si>
  <si>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</si>
  <si>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</si>
  <si>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</si>
  <si>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</si>
  <si>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</si>
  <si>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</si>
  <si>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</si>
  <si>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</si>
  <si>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</si>
  <si>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</si>
  <si>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</si>
  <si>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</si>
  <si>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</si>
  <si>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</si>
  <si>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</si>
  <si>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</si>
  <si>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</si>
  <si>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</si>
  <si>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</si>
  <si>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</si>
  <si>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</si>
  <si>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</si>
  <si>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</si>
  <si>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</si>
  <si>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</si>
  <si>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</si>
  <si>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</si>
  <si>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</si>
  <si>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</si>
  <si>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</si>
  <si>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</si>
  <si>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</si>
  <si>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</si>
  <si>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</si>
  <si>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</si>
  <si>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</si>
  <si>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</si>
  <si>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</si>
  <si>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</si>
  <si>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</si>
  <si>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</si>
  <si>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</si>
  <si>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</si>
  <si>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</si>
  <si>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</si>
  <si>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</si>
  <si>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</si>
  <si>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</si>
  <si>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</si>
  <si>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</si>
  <si>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</si>
  <si>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</si>
  <si>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</si>
  <si>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</si>
  <si>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</si>
  <si>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</si>
  <si>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</si>
  <si>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</si>
  <si>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</si>
  <si>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</si>
  <si>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</si>
  <si>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</si>
  <si>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</si>
  <si>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</si>
  <si>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</si>
  <si>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</si>
  <si>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</si>
  <si>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</si>
  <si>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</si>
  <si>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</si>
  <si>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</si>
  <si>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</si>
  <si>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</si>
  <si>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</si>
  <si>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</si>
  <si>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</si>
  <si>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</si>
  <si>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</si>
  <si>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</si>
  <si>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</si>
  <si>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</si>
  <si>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</si>
  <si>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</si>
  <si>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</si>
  <si>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</si>
  <si>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</si>
  <si>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</si>
  <si>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</si>
  <si>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</si>
  <si>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</si>
  <si>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</si>
  <si>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</si>
  <si>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</si>
  <si>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</si>
  <si>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</si>
  <si>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</si>
  <si>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</si>
  <si>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</si>
  <si>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</si>
  <si>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</si>
  <si>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</si>
  <si>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</si>
  <si>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</si>
  <si>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</si>
  <si>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</si>
  <si>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</si>
  <si>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</si>
  <si>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</si>
  <si>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</si>
  <si>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</si>
  <si>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</si>
  <si>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</si>
  <si>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</si>
  <si>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</si>
  <si>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</si>
  <si>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</si>
  <si>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</si>
  <si>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</si>
  <si>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</si>
  <si>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</si>
  <si>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</si>
  <si>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</si>
  <si>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</si>
  <si>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</si>
  <si>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</si>
  <si>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</si>
  <si>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</si>
  <si>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</si>
  <si>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</si>
  <si>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</si>
  <si>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</si>
  <si>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</si>
  <si>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</si>
  <si>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</si>
  <si>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</si>
  <si>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</si>
  <si>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</si>
  <si>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</si>
  <si>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</si>
  <si>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</si>
  <si>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</si>
  <si>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</si>
  <si>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</si>
  <si>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</si>
  <si>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</si>
  <si>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</si>
  <si>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</si>
  <si>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</si>
  <si>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</si>
  <si>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</si>
  <si>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</si>
  <si>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</si>
  <si>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</si>
  <si>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</si>
  <si>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</si>
  <si>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</si>
  <si>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</si>
  <si>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</si>
  <si>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</si>
  <si>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</si>
  <si>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</si>
  <si>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</si>
  <si>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</si>
  <si>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</si>
  <si>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</si>
  <si>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</si>
  <si>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</si>
  <si>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</si>
  <si>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</si>
  <si>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</si>
  <si>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</si>
  <si>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</si>
  <si>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</si>
  <si>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</si>
  <si>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</si>
  <si>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</si>
  <si>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</si>
  <si>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</si>
  <si>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</si>
  <si>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</si>
  <si>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</si>
  <si>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</si>
  <si>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</si>
  <si>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</si>
  <si>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</si>
  <si>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</si>
  <si>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</si>
  <si>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</si>
  <si>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</si>
  <si>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</si>
  <si>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</si>
  <si>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</si>
  <si>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</si>
  <si>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</si>
  <si>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</si>
  <si>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</si>
  <si>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</si>
  <si>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</si>
  <si>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</si>
  <si>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</si>
  <si>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</si>
  <si>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</si>
  <si>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</si>
  <si>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</si>
  <si>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</si>
  <si>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</si>
  <si>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</si>
  <si>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</si>
  <si>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</si>
  <si>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</si>
  <si>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</si>
  <si>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</si>
  <si>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</si>
  <si>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</si>
  <si>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</si>
  <si>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</si>
  <si>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</si>
  <si>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</si>
  <si>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</si>
  <si>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</si>
  <si>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</si>
  <si>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</si>
  <si>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</si>
  <si>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</si>
  <si>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</si>
  <si>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</si>
  <si>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</si>
  <si>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</si>
  <si>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</si>
  <si>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</si>
  <si>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</si>
  <si>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</si>
  <si>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</si>
  <si>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</si>
  <si>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</si>
  <si>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</si>
  <si>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</si>
  <si>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</si>
  <si>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</si>
  <si>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</si>
  <si>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</si>
  <si>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</si>
  <si>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</si>
  <si>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</si>
  <si>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</si>
  <si>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</si>
  <si>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</si>
  <si>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</si>
  <si>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</si>
  <si>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</si>
  <si>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</si>
  <si>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</si>
  <si>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</si>
  <si>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</si>
  <si>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</si>
  <si>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</si>
  <si>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</si>
  <si>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</si>
  <si>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</si>
  <si>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</si>
  <si>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</si>
  <si>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</si>
  <si>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</si>
  <si>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</si>
  <si>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</si>
  <si>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</si>
  <si>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</si>
  <si>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</si>
  <si>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</si>
  <si>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</si>
  <si>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</si>
  <si>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</si>
  <si>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</si>
  <si>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</si>
  <si>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</si>
  <si>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</si>
  <si>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</si>
  <si>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</si>
  <si>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</si>
  <si>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</si>
  <si>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</si>
  <si>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</si>
  <si>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</si>
  <si>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</si>
  <si>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</si>
  <si>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</si>
  <si>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</si>
  <si>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</si>
  <si>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</si>
  <si>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</si>
  <si>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</si>
  <si>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</si>
  <si>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</si>
  <si>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</si>
  <si>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</si>
  <si>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</si>
  <si>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</si>
  <si>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</si>
  <si>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</si>
  <si>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</si>
  <si>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</si>
  <si>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</si>
  <si>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</si>
  <si>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</si>
  <si>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</si>
  <si>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</si>
  <si>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</si>
  <si>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</si>
  <si>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</si>
  <si>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</si>
  <si>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</si>
  <si>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</si>
  <si>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</si>
  <si>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</si>
  <si>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</si>
  <si>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</si>
  <si>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</si>
  <si>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</si>
  <si>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</si>
  <si>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</si>
  <si>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</si>
  <si>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</si>
  <si>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</si>
  <si>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</si>
  <si>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</si>
  <si>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</si>
  <si>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</si>
  <si>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</si>
  <si>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</si>
  <si>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</si>
  <si>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</si>
  <si>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</si>
  <si>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</si>
  <si>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</si>
  <si>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</si>
  <si>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</si>
  <si>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</si>
  <si>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</si>
  <si>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</si>
  <si>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</si>
  <si>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</si>
  <si>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</si>
  <si>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</si>
  <si>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</si>
  <si>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</si>
  <si>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</si>
  <si>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</si>
  <si>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</si>
  <si>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</si>
  <si>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</si>
  <si>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</si>
  <si>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</si>
  <si>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</si>
  <si>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</si>
  <si>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</si>
  <si>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</si>
  <si>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</si>
  <si>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</si>
  <si>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</si>
  <si>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</si>
  <si>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</si>
  <si>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</si>
  <si>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</si>
  <si>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</si>
  <si>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</si>
  <si>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</si>
  <si>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</si>
  <si>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</si>
  <si>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</si>
  <si>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</si>
  <si>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</si>
  <si>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</si>
  <si>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</si>
  <si>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</si>
  <si>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</si>
  <si>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</si>
  <si>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</si>
  <si>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</si>
  <si>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</si>
  <si>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</si>
  <si>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</si>
  <si>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</si>
  <si>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</si>
  <si>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</si>
  <si>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</si>
  <si>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</si>
  <si>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</si>
  <si>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</si>
  <si>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</si>
  <si>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</si>
  <si>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</si>
  <si>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</si>
  <si>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</si>
  <si>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</si>
  <si>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</si>
  <si>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</si>
  <si>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</si>
  <si>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</si>
  <si>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</si>
  <si>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</si>
  <si>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</si>
  <si>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</si>
  <si>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</si>
  <si>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</si>
  <si>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</si>
  <si>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</si>
  <si>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</si>
  <si>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</si>
  <si>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</si>
  <si>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</si>
  <si>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</si>
  <si>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</si>
  <si>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</si>
  <si>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</si>
  <si>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</si>
  <si>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</si>
  <si>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</si>
  <si>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</si>
  <si>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</si>
  <si>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</si>
  <si>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</si>
  <si>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</si>
  <si>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</si>
  <si>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</si>
  <si>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</si>
  <si>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</si>
  <si>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</si>
  <si>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</si>
  <si>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</si>
  <si>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</si>
  <si>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</si>
  <si>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</si>
  <si>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</si>
  <si>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</si>
  <si>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</si>
  <si>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</si>
  <si>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</si>
  <si>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</si>
  <si>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</si>
  <si>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</si>
  <si>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</si>
  <si>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</si>
  <si>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</si>
  <si>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</si>
  <si>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</si>
  <si>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</si>
  <si>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</si>
  <si>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</si>
  <si>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</si>
  <si>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</si>
  <si>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</si>
  <si>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</si>
  <si>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</si>
  <si>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</si>
  <si>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</si>
  <si>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</si>
  <si>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</si>
  <si>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</si>
  <si>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</si>
  <si>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</si>
  <si>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</si>
  <si>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</si>
  <si>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</si>
  <si>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</si>
  <si>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</si>
  <si>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</si>
  <si>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</si>
  <si>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</si>
  <si>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</si>
  <si>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</si>
  <si>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</si>
  <si>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</si>
  <si>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</si>
  <si>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</si>
  <si>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</si>
  <si>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</si>
  <si>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</si>
  <si>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</si>
  <si>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</si>
  <si>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</si>
  <si>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</si>
  <si>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</si>
  <si>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</si>
  <si>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</si>
  <si>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</si>
  <si>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</si>
  <si>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</si>
  <si>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</si>
  <si>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</si>
  <si>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</si>
  <si>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</si>
  <si>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</si>
  <si>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</si>
  <si>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</si>
  <si>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</si>
  <si>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</si>
  <si>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</si>
  <si>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</si>
  <si>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</si>
  <si>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</si>
  <si>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</si>
  <si>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</si>
  <si>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</si>
  <si>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</si>
  <si>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</si>
  <si>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</si>
  <si>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</si>
  <si>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</si>
  <si>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</si>
  <si>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</si>
  <si>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</si>
  <si>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</si>
  <si>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</si>
  <si>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</si>
  <si>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</si>
  <si>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</si>
  <si>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</si>
  <si>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</si>
  <si>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</si>
  <si>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</si>
  <si>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</si>
  <si>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</si>
  <si>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</si>
  <si>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</si>
  <si>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</si>
  <si>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</si>
  <si>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</si>
  <si>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</si>
  <si>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</si>
  <si>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</si>
  <si>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</si>
  <si>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</si>
  <si>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</si>
  <si>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</si>
  <si>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</si>
  <si>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</si>
  <si>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</si>
  <si>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</si>
  <si>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</si>
  <si>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</si>
  <si>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</si>
  <si>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</si>
  <si>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</si>
  <si>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</si>
  <si>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</si>
  <si>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</si>
  <si>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</si>
  <si>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</si>
  <si>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</si>
  <si>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</si>
  <si>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</si>
  <si>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</si>
  <si>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</si>
  <si>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</si>
  <si>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</si>
  <si>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</si>
  <si>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</si>
  <si>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</si>
  <si>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</si>
  <si>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</si>
  <si>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</si>
  <si>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</si>
  <si>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</si>
  <si>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</si>
  <si>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</si>
  <si>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</si>
  <si>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</si>
  <si>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</si>
  <si>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</si>
  <si>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</si>
  <si>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</si>
  <si>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</si>
  <si>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</si>
  <si>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</si>
  <si>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</si>
  <si>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</si>
  <si>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</si>
  <si>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</si>
  <si>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</si>
  <si>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</si>
  <si>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</si>
  <si>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</si>
  <si>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</si>
  <si>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</si>
  <si>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</si>
  <si>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</si>
  <si>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</si>
  <si>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</si>
  <si>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</si>
  <si>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</si>
  <si>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</si>
  <si>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</si>
  <si>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</si>
  <si>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</si>
  <si>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</si>
  <si>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</si>
  <si>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</si>
  <si>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</si>
  <si>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</si>
  <si>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</si>
  <si>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</si>
  <si>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</si>
  <si>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</si>
  <si>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</si>
  <si>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</si>
  <si>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</si>
  <si>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</si>
  <si>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</si>
  <si>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</si>
  <si>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</si>
  <si>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</si>
  <si>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</si>
  <si>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</si>
  <si>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</si>
  <si>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</si>
  <si>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</si>
  <si>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</si>
  <si>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</si>
  <si>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</si>
  <si>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</si>
  <si>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</si>
  <si>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</si>
  <si>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</si>
  <si>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</si>
  <si>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</si>
  <si>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</si>
  <si>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</si>
  <si>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</si>
  <si>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</si>
  <si>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</si>
  <si>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</si>
  <si>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</si>
  <si>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</si>
  <si>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</si>
  <si>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</si>
  <si>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</si>
  <si>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</si>
  <si>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</si>
  <si>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</si>
  <si>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</si>
  <si>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</si>
  <si>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</si>
  <si>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</si>
  <si>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</si>
  <si>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</si>
  <si>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</si>
  <si>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</si>
  <si>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</si>
  <si>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</si>
  <si>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</si>
  <si>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</si>
  <si>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</si>
  <si>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</si>
  <si>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</si>
  <si>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</si>
  <si>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</si>
  <si>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</si>
  <si>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</si>
  <si>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</si>
  <si>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</si>
  <si>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</si>
  <si>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</si>
  <si>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</si>
  <si>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</si>
  <si>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</si>
  <si>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</si>
  <si>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</si>
  <si>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</si>
  <si>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</si>
  <si>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</si>
  <si>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</si>
  <si>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</si>
  <si>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</si>
  <si>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</si>
  <si>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</si>
  <si>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</si>
  <si>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</si>
  <si>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</si>
  <si>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</si>
  <si>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</si>
  <si>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</si>
  <si>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</si>
  <si>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</si>
  <si>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</si>
  <si>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</si>
  <si>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</si>
  <si>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</si>
  <si>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</si>
  <si>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</si>
  <si>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</si>
  <si>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</si>
  <si>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</si>
  <si>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</si>
  <si>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</si>
  <si>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</si>
  <si>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</si>
  <si>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</si>
  <si>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</si>
  <si>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</si>
  <si>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</si>
  <si>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</si>
  <si>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</si>
  <si>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</si>
  <si>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</si>
  <si>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</si>
  <si>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</si>
  <si>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</si>
  <si>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</si>
  <si>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</si>
  <si>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</si>
  <si>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</si>
  <si>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</si>
  <si>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</si>
  <si>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</si>
  <si>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</si>
  <si>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</si>
  <si>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</si>
  <si>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</si>
  <si>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</si>
  <si>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</si>
  <si>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</si>
  <si>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</si>
  <si>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</si>
  <si>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</si>
  <si>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</si>
  <si>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</si>
  <si>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</si>
  <si>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</si>
  <si>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</si>
  <si>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</si>
  <si>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</si>
  <si>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</si>
  <si>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</si>
  <si>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</si>
  <si>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</si>
  <si>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</si>
  <si>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</si>
  <si>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</si>
  <si>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</si>
  <si>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</si>
  <si>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</si>
  <si>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</si>
  <si>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</si>
  <si>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</si>
  <si>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</si>
  <si>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</si>
  <si>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</si>
  <si>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</si>
  <si>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</si>
  <si>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</si>
  <si>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</si>
  <si>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</si>
  <si>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</si>
  <si>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</si>
  <si>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</si>
  <si>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</si>
  <si>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</si>
  <si>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</si>
  <si>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</si>
  <si>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</si>
  <si>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</si>
  <si>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</si>
  <si>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</si>
  <si>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</si>
  <si>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</si>
  <si>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</si>
  <si>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</si>
  <si>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</si>
  <si>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</si>
  <si>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</si>
  <si>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</si>
  <si>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</si>
  <si>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</si>
  <si>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</si>
  <si>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</si>
  <si>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</si>
  <si>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</si>
  <si>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</si>
  <si>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</si>
  <si>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</si>
  <si>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</si>
  <si>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</si>
  <si>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</si>
  <si>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</si>
  <si>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</si>
  <si>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</si>
  <si>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</si>
  <si>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</si>
  <si>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</si>
  <si>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</si>
  <si>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</si>
  <si>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</si>
  <si>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</si>
  <si>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</si>
  <si>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</si>
  <si>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</si>
  <si>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</si>
  <si>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</si>
  <si>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</si>
  <si>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</si>
  <si>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</si>
  <si>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</si>
  <si>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</si>
  <si>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</si>
  <si>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</si>
  <si>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</si>
  <si>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</si>
  <si>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</si>
  <si>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</si>
  <si>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</si>
  <si>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</si>
  <si>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</si>
  <si>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</si>
  <si>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</si>
  <si>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</si>
  <si>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</si>
  <si>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</si>
  <si>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</si>
  <si>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</si>
  <si>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</si>
  <si>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</si>
  <si>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</si>
  <si>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</si>
  <si>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</si>
  <si>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</si>
  <si>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</si>
  <si>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</si>
  <si>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</si>
  <si>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</si>
  <si>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</si>
  <si>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</si>
  <si>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</si>
  <si>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</si>
  <si>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</si>
  <si>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</si>
  <si>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</si>
  <si>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</si>
  <si>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</si>
  <si>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</si>
  <si>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</si>
  <si>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</si>
  <si>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</si>
  <si>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</si>
  <si>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</si>
  <si>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</si>
  <si>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</si>
  <si>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</si>
  <si>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</si>
  <si>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</si>
  <si>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</si>
  <si>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</si>
  <si>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</si>
  <si>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</si>
  <si>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</si>
  <si>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</si>
  <si>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</si>
  <si>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</si>
  <si>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</si>
  <si>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</si>
  <si>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</si>
  <si>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</si>
  <si>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</si>
  <si>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</si>
  <si>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</si>
  <si>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</si>
  <si>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</si>
  <si>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</si>
  <si>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</si>
  <si>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</si>
  <si>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</si>
  <si>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</si>
  <si>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</si>
  <si>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</si>
  <si>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</si>
  <si>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</si>
  <si>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</si>
  <si>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</si>
  <si>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</si>
  <si>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</si>
  <si>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</si>
  <si>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</si>
  <si>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</si>
  <si>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</si>
  <si>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</si>
  <si>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</si>
  <si>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</si>
  <si>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</si>
  <si>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</si>
  <si>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</si>
  <si>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</si>
  <si>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</si>
  <si>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</si>
  <si>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</si>
  <si>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</si>
  <si>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</si>
  <si>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</si>
  <si>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</si>
  <si>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</si>
  <si>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</si>
  <si>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</si>
  <si>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</si>
  <si>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</si>
  <si>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</si>
  <si>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</si>
  <si>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</si>
  <si>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</si>
  <si>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</si>
  <si>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</si>
  <si>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</si>
  <si>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</si>
  <si>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</si>
  <si>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</si>
  <si>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</si>
  <si>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</si>
  <si>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</si>
  <si>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</si>
  <si>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</si>
  <si>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</si>
  <si>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</si>
  <si>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</si>
  <si>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</si>
  <si>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</si>
  <si>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</si>
  <si>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</si>
  <si>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</si>
  <si>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</si>
  <si>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</si>
  <si>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</si>
  <si>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</si>
  <si>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</si>
  <si>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</si>
  <si>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</si>
  <si>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</si>
  <si>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</si>
  <si>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</si>
  <si>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</si>
  <si>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</si>
  <si>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</si>
  <si>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</si>
  <si>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</si>
  <si>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</si>
  <si>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</si>
  <si>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</si>
  <si>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</si>
  <si>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</si>
  <si>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</si>
  <si>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</si>
  <si>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</si>
  <si>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</si>
  <si>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</si>
  <si>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</si>
  <si>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</si>
  <si>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</si>
  <si>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</si>
  <si>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</si>
  <si>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</si>
  <si>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</si>
  <si>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</si>
  <si>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</si>
  <si>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</si>
  <si>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</si>
  <si>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</si>
  <si>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</si>
  <si>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</si>
  <si>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</si>
  <si>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</si>
  <si>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</si>
  <si>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</si>
  <si>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</si>
  <si>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</si>
  <si>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</si>
  <si>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</si>
  <si>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</si>
  <si>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</si>
  <si>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</si>
  <si>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</si>
  <si>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</si>
  <si>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</si>
  <si>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</si>
  <si>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</si>
  <si>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</si>
  <si>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</si>
  <si>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</si>
  <si>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</si>
  <si>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</si>
  <si>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</si>
  <si>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</si>
  <si>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</si>
  <si>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</si>
  <si>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</si>
  <si>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</si>
  <si>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</si>
  <si>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</si>
  <si>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</si>
  <si>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</si>
  <si>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</si>
  <si>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</si>
  <si>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</si>
  <si>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</si>
  <si>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</si>
  <si>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</si>
  <si>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</si>
  <si>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</si>
  <si>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</si>
  <si>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</si>
  <si>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</si>
  <si>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</si>
  <si>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</si>
  <si>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</si>
  <si>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</si>
  <si>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</si>
  <si>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</si>
  <si>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</si>
  <si>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</si>
  <si>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</si>
  <si>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</si>
  <si>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</si>
  <si>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</si>
  <si>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</si>
  <si>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</si>
  <si>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</si>
  <si>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</si>
  <si>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</si>
  <si>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</si>
  <si>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</si>
  <si>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</si>
  <si>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</si>
  <si>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</si>
  <si>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</si>
  <si>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</si>
  <si>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</si>
  <si>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</si>
  <si>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</si>
  <si>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</si>
  <si>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</si>
  <si>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</si>
  <si>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</si>
  <si>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</si>
  <si>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</si>
  <si>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</si>
  <si>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</si>
  <si>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</si>
  <si>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</si>
  <si>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</si>
  <si>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</si>
  <si>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</si>
  <si>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</si>
  <si>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</si>
  <si>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</si>
  <si>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</si>
  <si>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</si>
  <si>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</si>
  <si>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</si>
  <si>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</si>
  <si>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</si>
  <si>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</si>
  <si>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</si>
  <si>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</si>
  <si>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</si>
  <si>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</si>
  <si>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</si>
  <si>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</si>
  <si>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</si>
  <si>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</si>
  <si>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</si>
  <si>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</si>
  <si>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</si>
  <si>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</si>
  <si>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</si>
  <si>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</si>
  <si>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</si>
  <si>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</si>
  <si>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</si>
  <si>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</si>
  <si>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</si>
  <si>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</si>
  <si>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</si>
  <si>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</si>
  <si>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</si>
  <si>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</si>
  <si>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</si>
  <si>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</si>
  <si>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</si>
  <si>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</si>
  <si>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</si>
  <si>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</si>
  <si>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</si>
  <si>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</si>
  <si>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</si>
  <si>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</si>
  <si>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</si>
  <si>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</si>
  <si>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</si>
  <si>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</si>
  <si>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</si>
  <si>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</si>
  <si>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</si>
  <si>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</si>
  <si>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</si>
  <si>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</si>
  <si>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</si>
  <si>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</si>
  <si>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</si>
  <si>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</si>
  <si>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</si>
  <si>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</si>
  <si>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</si>
  <si>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</si>
  <si>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</si>
  <si>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</si>
  <si>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</si>
  <si>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</si>
  <si>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</si>
  <si>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</si>
  <si>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</si>
  <si>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</si>
  <si>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</si>
  <si>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</si>
  <si>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</si>
  <si>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</si>
  <si>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</si>
  <si>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</si>
  <si>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</si>
  <si>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</si>
  <si>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</si>
  <si>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</si>
  <si>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</si>
  <si>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</si>
  <si>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</si>
  <si>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</si>
  <si>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</si>
  <si>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</si>
  <si>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</si>
  <si>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</si>
  <si>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</si>
  <si>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</si>
  <si>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</si>
  <si>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</si>
  <si>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</si>
  <si>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</si>
  <si>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</si>
  <si>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</si>
  <si>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</si>
  <si>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</si>
  <si>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</si>
  <si>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</si>
  <si>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</si>
  <si>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</si>
  <si>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</si>
  <si>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</si>
  <si>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</si>
  <si>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</si>
  <si>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</si>
  <si>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</si>
  <si>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</si>
  <si>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</si>
  <si>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</si>
  <si>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</si>
  <si>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</si>
  <si>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</si>
  <si>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</si>
  <si>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</si>
  <si>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</si>
  <si>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</si>
  <si>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</si>
  <si>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</si>
  <si>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</si>
  <si>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</si>
  <si>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</si>
  <si>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</si>
  <si>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</si>
  <si>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</si>
  <si>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</si>
  <si>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</si>
  <si>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</si>
  <si>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</si>
  <si>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</si>
  <si>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</si>
  <si>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</si>
  <si>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</si>
  <si>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</si>
  <si>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</si>
  <si>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</si>
  <si>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</si>
  <si>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</si>
  <si>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</si>
  <si>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</si>
  <si>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</si>
  <si>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</si>
  <si>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</si>
  <si>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</si>
  <si>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</si>
  <si>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</si>
  <si>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</si>
  <si>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</si>
  <si>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</si>
  <si>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</si>
  <si>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</si>
  <si>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</si>
  <si>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</si>
  <si>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</si>
  <si>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</si>
  <si>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</si>
  <si>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</si>
  <si>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</si>
  <si>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</si>
  <si>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</si>
  <si>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</si>
  <si>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</si>
  <si>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</si>
  <si>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</si>
  <si>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</si>
  <si>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</si>
  <si>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</si>
  <si>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</si>
  <si>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</si>
  <si>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</si>
  <si>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</si>
  <si>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</si>
  <si>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</si>
  <si>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</si>
  <si>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</si>
  <si>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</si>
  <si>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</si>
  <si>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</si>
  <si>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</si>
  <si>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</si>
  <si>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</si>
  <si>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</si>
  <si>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</si>
  <si>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</si>
  <si>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</si>
  <si>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</si>
  <si>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</si>
  <si>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</si>
  <si>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</si>
  <si>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</si>
  <si>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</si>
  <si>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</si>
  <si>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</si>
  <si>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</si>
  <si>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</si>
  <si>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</si>
  <si>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</si>
  <si>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</si>
  <si>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</si>
  <si>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</si>
  <si>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</si>
  <si>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</si>
  <si>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</si>
  <si>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</si>
  <si>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</si>
  <si>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</si>
  <si>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</si>
  <si>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</si>
  <si>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</si>
  <si>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</si>
  <si>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</si>
  <si>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</si>
  <si>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</si>
  <si>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</si>
  <si>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</si>
  <si>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</si>
  <si>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</si>
  <si>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</si>
  <si>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</si>
  <si>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</si>
  <si>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</si>
  <si>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</si>
  <si>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</si>
  <si>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</si>
  <si>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</si>
  <si>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</si>
  <si>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</si>
  <si>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</si>
  <si>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</si>
  <si>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</si>
  <si>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</si>
  <si>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</si>
  <si>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</si>
  <si>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</si>
  <si>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</si>
  <si>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</si>
  <si>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</si>
  <si>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</si>
  <si>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</si>
  <si>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</si>
  <si>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</si>
  <si>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</si>
  <si>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</si>
  <si>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</si>
  <si>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</si>
  <si>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</si>
  <si>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</si>
  <si>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</si>
  <si>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</si>
  <si>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</si>
  <si>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</si>
  <si>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</si>
  <si>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</si>
  <si>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</si>
  <si>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</si>
  <si>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</si>
  <si>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</si>
  <si>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</si>
  <si>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</si>
  <si>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</si>
  <si>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</si>
  <si>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</si>
  <si>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</si>
  <si>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</si>
  <si>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</si>
  <si>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</si>
  <si>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</si>
  <si>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</si>
  <si>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</si>
  <si>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</si>
  <si>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</si>
  <si>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</si>
  <si>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</si>
  <si>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</si>
  <si>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</si>
  <si>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</si>
  <si>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</si>
  <si>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</si>
  <si>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</si>
  <si>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</si>
  <si>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</si>
  <si>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</si>
  <si>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</si>
  <si>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</si>
  <si>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</si>
  <si>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</si>
  <si>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</si>
  <si>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</si>
  <si>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</si>
  <si>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</si>
  <si>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</si>
  <si>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</si>
  <si>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</si>
  <si>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</si>
  <si>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</si>
  <si>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</si>
  <si>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</si>
  <si>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</si>
  <si>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</si>
  <si>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</si>
  <si>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</si>
  <si>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</si>
  <si>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</si>
  <si>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</si>
  <si>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</si>
  <si>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</si>
  <si>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</si>
  <si>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</si>
  <si>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</si>
  <si>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</si>
  <si>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</si>
  <si>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</si>
  <si>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</si>
  <si>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</si>
  <si>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</si>
  <si>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</si>
  <si>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</si>
  <si>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</si>
  <si>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</si>
  <si>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</si>
  <si>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</si>
  <si>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</si>
  <si>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</si>
  <si>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</si>
  <si>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</si>
  <si>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</si>
  <si>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</si>
  <si>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</si>
  <si>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</si>
  <si>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</si>
  <si>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</si>
  <si>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</si>
  <si>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</si>
  <si>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</si>
  <si>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</si>
  <si>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</si>
  <si>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</si>
  <si>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</si>
  <si>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</si>
  <si>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</si>
  <si>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</si>
  <si>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</si>
  <si>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</si>
  <si>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</si>
  <si>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</si>
  <si>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</si>
  <si>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</si>
  <si>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</si>
  <si>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</si>
  <si>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</si>
  <si>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</si>
  <si>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</si>
  <si>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</si>
  <si>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</si>
  <si>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</si>
  <si>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</si>
  <si>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</si>
  <si>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</si>
  <si>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</si>
  <si>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</si>
  <si>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</si>
  <si>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</si>
  <si>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</si>
  <si>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</si>
  <si>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</si>
  <si>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</si>
  <si>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</si>
  <si>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</si>
  <si>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</si>
  <si>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</si>
  <si>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</si>
  <si>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</si>
  <si>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</si>
  <si>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</si>
  <si>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</si>
  <si>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</si>
  <si>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</si>
  <si>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</si>
  <si>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</si>
  <si>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</si>
  <si>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</si>
  <si>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</si>
  <si>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</si>
  <si>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</si>
  <si>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</si>
  <si>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</si>
  <si>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</si>
  <si>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</si>
  <si>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</si>
  <si>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</si>
  <si>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</si>
  <si>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</si>
  <si>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</si>
  <si>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</si>
  <si>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</si>
  <si>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</si>
  <si>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</si>
  <si>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</si>
  <si>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</si>
  <si>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</si>
  <si>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</si>
  <si>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</si>
  <si>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</si>
  <si>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</si>
  <si>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</si>
  <si>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</si>
  <si>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</si>
  <si>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</si>
  <si>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</si>
  <si>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</si>
  <si>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</si>
  <si>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</si>
  <si>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</si>
  <si>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</si>
  <si>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</si>
  <si>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</si>
  <si>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</si>
  <si>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</si>
  <si>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</si>
  <si>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</si>
  <si>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</si>
  <si>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</si>
  <si>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</si>
  <si>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</si>
  <si>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</si>
  <si>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</si>
  <si>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</si>
  <si>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</si>
  <si>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</si>
  <si>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</si>
  <si>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</si>
  <si>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</si>
  <si>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</si>
  <si>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</si>
  <si>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</si>
  <si>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</si>
  <si>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</si>
  <si>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</si>
  <si>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</si>
  <si>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</si>
  <si>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</si>
  <si>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</si>
  <si>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</si>
  <si>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</si>
  <si>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</si>
  <si>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</si>
  <si>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</si>
  <si>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</si>
  <si>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</si>
  <si>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</si>
  <si>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</si>
  <si>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</si>
  <si>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</si>
  <si>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</si>
  <si>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</si>
  <si>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</si>
  <si>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</si>
  <si>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</si>
  <si>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</si>
  <si>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</si>
  <si>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</si>
  <si>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</si>
  <si>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</si>
  <si>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</si>
  <si>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</si>
  <si>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</si>
  <si>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</si>
  <si>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</si>
  <si>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</si>
  <si>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</si>
  <si>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</si>
  <si>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</si>
  <si>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</si>
  <si>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</si>
  <si>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</si>
  <si>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</si>
  <si>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</si>
  <si>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</si>
  <si>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</si>
  <si>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</si>
  <si>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</si>
  <si>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</si>
  <si>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</si>
  <si>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</si>
  <si>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</si>
  <si>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</si>
  <si>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</si>
  <si>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</si>
  <si>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</si>
  <si>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</si>
  <si>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</si>
  <si>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</si>
  <si>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</si>
  <si>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</si>
  <si>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</si>
  <si>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</si>
  <si>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</si>
  <si>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</si>
  <si>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</si>
  <si>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</si>
  <si>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</si>
  <si>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</si>
  <si>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</si>
  <si>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</si>
  <si>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</si>
  <si>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</si>
  <si>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</si>
  <si>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</si>
  <si>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</si>
  <si>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</si>
  <si>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</si>
  <si>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</si>
  <si>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</si>
  <si>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</si>
  <si>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</si>
  <si>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</si>
  <si>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</si>
  <si>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</si>
  <si>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</si>
  <si>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</si>
  <si>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</si>
  <si>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</si>
  <si>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</si>
  <si>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</si>
  <si>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</si>
  <si>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</si>
  <si>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</si>
  <si>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</si>
  <si>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</si>
  <si>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</si>
  <si>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</si>
  <si>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</si>
  <si>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</si>
  <si>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</si>
  <si>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</si>
  <si>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</si>
  <si>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</si>
  <si>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</si>
  <si>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</si>
  <si>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</si>
  <si>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</si>
  <si>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</si>
  <si>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</si>
  <si>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</si>
  <si>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</si>
  <si>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</si>
  <si>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</si>
  <si>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</si>
  <si>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</si>
  <si>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</si>
  <si>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</si>
  <si>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</si>
  <si>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</si>
  <si>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</si>
  <si>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</si>
  <si>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</si>
  <si>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</si>
  <si>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</si>
  <si>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</si>
  <si>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</si>
  <si>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</si>
  <si>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</si>
  <si>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</si>
  <si>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</si>
  <si>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</si>
  <si>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</si>
  <si>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</si>
  <si>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</si>
  <si>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</si>
  <si>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</si>
  <si>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</si>
  <si>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</si>
  <si>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</si>
  <si>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</si>
  <si>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</si>
  <si>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</si>
  <si>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</si>
  <si>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</si>
  <si>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</si>
  <si>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</si>
  <si>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</si>
  <si>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</si>
  <si>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</si>
  <si>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</si>
  <si>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</si>
  <si>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</si>
  <si>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</si>
  <si>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</si>
  <si>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</si>
  <si>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</si>
  <si>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</si>
  <si>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</si>
  <si>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</si>
  <si>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</si>
  <si>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</si>
  <si>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</si>
  <si>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</si>
  <si>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</si>
  <si>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</si>
  <si>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</si>
  <si>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</si>
  <si>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</si>
  <si>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</si>
  <si>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</si>
  <si>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</si>
  <si>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</si>
  <si>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</si>
  <si>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</si>
  <si>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</si>
  <si>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</si>
  <si>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</si>
  <si>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</si>
  <si>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</si>
  <si>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</si>
  <si>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</si>
  <si>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</si>
  <si>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</si>
  <si>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</si>
  <si>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</si>
  <si>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</si>
  <si>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</si>
  <si>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</si>
  <si>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</si>
  <si>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</si>
  <si>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</si>
  <si>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</si>
  <si>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</si>
  <si>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</si>
  <si>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</si>
  <si>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</si>
  <si>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</si>
  <si>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</si>
  <si>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</si>
  <si>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</si>
  <si>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</si>
  <si>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</si>
  <si>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</si>
  <si>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</si>
  <si>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</si>
  <si>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</si>
  <si>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</si>
  <si>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</si>
  <si>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</si>
  <si>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</si>
  <si>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</si>
  <si>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</si>
  <si>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</si>
  <si>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</si>
  <si>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</si>
  <si>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</si>
  <si>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</si>
  <si>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</si>
  <si>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</si>
  <si>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</si>
  <si>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</si>
  <si>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</si>
  <si>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</si>
  <si>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</si>
  <si>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</si>
  <si>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</si>
  <si>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</si>
  <si>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</si>
  <si>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</si>
  <si>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</si>
  <si>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</si>
  <si>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</si>
  <si>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</si>
  <si>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</si>
  <si>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</si>
  <si>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</si>
  <si>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</si>
  <si>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</si>
  <si>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</si>
  <si>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</si>
  <si>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</si>
  <si>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</si>
  <si>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</si>
  <si>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</si>
  <si>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</si>
  <si>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</si>
  <si>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</si>
  <si>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</si>
  <si>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</si>
  <si>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</si>
  <si>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</si>
  <si>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</si>
  <si>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</si>
  <si>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</si>
  <si>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</si>
  <si>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</si>
  <si>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</si>
  <si>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</si>
  <si>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</si>
  <si>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</si>
  <si>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</si>
  <si>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</si>
  <si>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</si>
  <si>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</si>
  <si>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</si>
  <si>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</si>
  <si>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</si>
  <si>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</si>
  <si>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</si>
  <si>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</si>
  <si>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</si>
  <si>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</si>
  <si>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</si>
  <si>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</si>
  <si>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</si>
  <si>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</si>
  <si>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</si>
  <si>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</si>
  <si>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</si>
  <si>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</si>
  <si>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</si>
  <si>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</si>
  <si>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</si>
  <si>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</si>
  <si>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</si>
  <si>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</si>
  <si>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</si>
  <si>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</si>
  <si>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</si>
  <si>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</si>
  <si>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</si>
  <si>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</si>
  <si>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</si>
  <si>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</si>
  <si>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</si>
  <si>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</si>
  <si>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</si>
  <si>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</si>
  <si>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</si>
  <si>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</si>
  <si>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</si>
  <si>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</si>
  <si>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</si>
  <si>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</si>
  <si>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</si>
  <si>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</si>
  <si>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</si>
  <si>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</si>
  <si>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</si>
  <si>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</si>
  <si>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</si>
  <si>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</si>
  <si>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</si>
  <si>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</si>
  <si>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</si>
  <si>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</si>
  <si>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</si>
  <si>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</si>
  <si>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</si>
  <si>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</si>
  <si>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</si>
  <si>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</si>
  <si>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</si>
  <si>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</si>
  <si>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</si>
  <si>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</si>
  <si>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</si>
  <si>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</si>
  <si>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</si>
  <si>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</si>
  <si>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</si>
  <si>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</si>
  <si>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</si>
  <si>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</si>
  <si>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</si>
  <si>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</si>
  <si>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</si>
  <si>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</si>
  <si>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</si>
  <si>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</si>
  <si>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</si>
  <si>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</si>
  <si>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</si>
  <si>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</si>
  <si>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</si>
  <si>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</si>
  <si>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</si>
  <si>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</si>
  <si>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</si>
  <si>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</si>
  <si>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</si>
  <si>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</si>
  <si>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</si>
  <si>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</si>
  <si>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</si>
  <si>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</si>
  <si>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</si>
  <si>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</si>
  <si>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</si>
  <si>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</si>
  <si>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</si>
  <si>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</si>
  <si>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</si>
  <si>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</si>
  <si>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</si>
  <si>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</si>
  <si>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</si>
  <si>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</si>
  <si>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</si>
  <si>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</si>
  <si>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</si>
  <si>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</si>
  <si>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</si>
  <si>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</si>
  <si>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</si>
  <si>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</si>
  <si>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</si>
  <si>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</si>
  <si>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</si>
  <si>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</si>
  <si>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</si>
  <si>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</si>
  <si>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</si>
  <si>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</si>
  <si>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</si>
  <si>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</si>
  <si>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</si>
  <si>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</si>
  <si>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</si>
  <si>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</si>
  <si>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</si>
  <si>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</si>
  <si>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</si>
  <si>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</si>
  <si>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</si>
  <si>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</si>
  <si>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</si>
  <si>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</si>
  <si>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</si>
  <si>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</si>
  <si>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</si>
  <si>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</si>
  <si>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</si>
  <si>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</si>
  <si>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</si>
  <si>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</si>
  <si>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</si>
  <si>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</si>
  <si>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</si>
  <si>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</si>
  <si>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</si>
  <si>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</si>
  <si>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</si>
  <si>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</si>
  <si>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</si>
  <si>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</si>
  <si>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</si>
  <si>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</si>
  <si>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</si>
  <si>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</si>
  <si>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</si>
  <si>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</si>
  <si>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</si>
  <si>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</si>
  <si>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</si>
  <si>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</si>
  <si>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</si>
  <si>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</si>
  <si>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</si>
  <si>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</si>
  <si>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</si>
  <si>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</si>
  <si>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</si>
  <si>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</si>
  <si>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</si>
  <si>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</si>
  <si>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</si>
  <si>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</si>
  <si>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</si>
  <si>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</si>
  <si>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</si>
  <si>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</si>
  <si>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</si>
  <si>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</si>
  <si>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</si>
  <si>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</si>
  <si>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</si>
  <si>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</si>
  <si>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</si>
  <si>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</si>
  <si>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</si>
  <si>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</si>
  <si>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</si>
  <si>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</si>
  <si>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</si>
  <si>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</si>
  <si>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</si>
  <si>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</si>
  <si>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</si>
  <si>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</si>
  <si>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</si>
  <si>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</si>
  <si>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</si>
  <si>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</si>
  <si>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</si>
  <si>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</si>
  <si>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</si>
  <si>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</si>
  <si>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</si>
  <si>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</si>
  <si>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</si>
  <si>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</si>
  <si>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</si>
  <si>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</si>
  <si>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</si>
  <si>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</si>
  <si>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</si>
  <si>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</si>
  <si>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</si>
  <si>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</si>
  <si>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</si>
  <si>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</si>
  <si>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</si>
  <si>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</si>
  <si>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</si>
  <si>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</si>
  <si>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</si>
  <si>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</si>
  <si>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</si>
  <si>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</si>
  <si>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</si>
  <si>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</si>
  <si>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</si>
  <si>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</si>
  <si>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</si>
  <si>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</si>
  <si>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</si>
  <si>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</si>
  <si>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</si>
  <si>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</si>
  <si>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</si>
  <si>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</si>
  <si>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</si>
  <si>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</si>
  <si>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</si>
  <si>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</si>
  <si>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</si>
  <si>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</si>
  <si>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</si>
  <si>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</si>
  <si>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</si>
  <si>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</si>
  <si>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</si>
  <si>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</si>
  <si>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</si>
  <si>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</si>
  <si>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</si>
  <si>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</si>
  <si>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</si>
  <si>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</si>
  <si>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</si>
  <si>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</si>
  <si>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</si>
  <si>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</si>
  <si>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</si>
  <si>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</si>
  <si>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</si>
  <si>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</si>
  <si>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</si>
  <si>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</si>
  <si>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</si>
  <si>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</si>
  <si>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</si>
  <si>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</si>
  <si>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</si>
  <si>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</si>
  <si>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</si>
  <si>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</si>
  <si>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</si>
  <si>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</si>
  <si>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</si>
  <si>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</si>
  <si>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</si>
  <si>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</si>
  <si>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</si>
  <si>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</si>
  <si>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</si>
  <si>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</si>
  <si>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</si>
  <si>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</si>
  <si>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</si>
  <si>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</si>
  <si>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</si>
  <si>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</si>
  <si>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</si>
  <si>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</si>
  <si>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</si>
  <si>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</si>
  <si>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</si>
  <si>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</si>
  <si>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</si>
  <si>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</si>
  <si>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</si>
  <si>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</si>
  <si>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</si>
  <si>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</si>
  <si>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</si>
  <si>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</si>
  <si>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</si>
  <si>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</si>
  <si>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</si>
  <si>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</si>
  <si>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</si>
  <si>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</si>
  <si>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</si>
  <si>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</si>
  <si>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</si>
  <si>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</si>
  <si>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</si>
  <si>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</si>
  <si>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</si>
  <si>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</si>
  <si>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</si>
  <si>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</si>
  <si>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</si>
  <si>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</si>
  <si>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</si>
  <si>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</si>
  <si>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</si>
  <si>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</si>
  <si>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</si>
  <si>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</si>
  <si>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</si>
  <si>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</si>
  <si>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</si>
  <si>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</si>
  <si>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</si>
  <si>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</si>
  <si>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</si>
  <si>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</si>
  <si>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</si>
  <si>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</si>
  <si>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</si>
  <si>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</si>
  <si>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</si>
  <si>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</si>
  <si>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</si>
  <si>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</si>
  <si>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</si>
  <si>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</si>
  <si>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</si>
  <si>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</si>
  <si>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</si>
  <si>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</si>
  <si>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</si>
  <si>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</si>
  <si>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</si>
  <si>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</si>
  <si>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</si>
  <si>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</si>
  <si>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</si>
  <si>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</si>
  <si>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</si>
  <si>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</si>
  <si>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</si>
  <si>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</si>
  <si>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</si>
  <si>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</si>
  <si>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</si>
  <si>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</si>
  <si>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</si>
  <si>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</si>
  <si>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</si>
  <si>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</si>
  <si>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</si>
  <si>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</si>
  <si>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</si>
  <si>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</si>
  <si>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</si>
  <si>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</si>
  <si>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</si>
  <si>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</si>
  <si>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</si>
  <si>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</si>
  <si>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</si>
  <si>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</si>
  <si>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</si>
  <si>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</si>
  <si>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</si>
  <si>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</si>
  <si>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</si>
  <si>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</si>
  <si>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</si>
  <si>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</si>
  <si>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</si>
  <si>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</si>
  <si>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</si>
  <si>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</si>
  <si>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</si>
  <si>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</si>
  <si>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</si>
  <si>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</si>
  <si>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</si>
  <si>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</si>
  <si>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</si>
  <si>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</si>
  <si>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</si>
  <si>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</si>
  <si>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</si>
  <si>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</si>
  <si>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</si>
  <si>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</si>
  <si>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</si>
  <si>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</si>
  <si>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</si>
  <si>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</si>
  <si>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</si>
  <si>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</si>
  <si>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</si>
  <si>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</si>
  <si>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</si>
  <si>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</si>
  <si>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</si>
  <si>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</si>
  <si>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</si>
  <si>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</si>
  <si>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</si>
  <si>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</si>
  <si>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</si>
  <si>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</si>
  <si>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</si>
  <si>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</si>
  <si>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</si>
  <si>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</si>
  <si>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</si>
  <si>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</si>
  <si>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</si>
  <si>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</si>
  <si>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</si>
  <si>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</si>
  <si>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</si>
  <si>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</si>
  <si>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</si>
  <si>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</si>
  <si>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</si>
  <si>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</si>
  <si>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</si>
  <si>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</si>
  <si>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</si>
  <si>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</si>
  <si>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</si>
  <si>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</si>
  <si>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</si>
  <si>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</si>
  <si>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</si>
  <si>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</si>
  <si>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</si>
  <si>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</si>
  <si>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</si>
  <si>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</si>
  <si>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</si>
  <si>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</si>
  <si>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</si>
  <si>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</si>
  <si>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</si>
  <si>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</si>
  <si>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</si>
  <si>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</si>
  <si>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</si>
  <si>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</si>
  <si>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</si>
  <si>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</si>
  <si>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</si>
  <si>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</si>
  <si>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</si>
  <si>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</si>
  <si>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</si>
  <si>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</si>
  <si>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</si>
  <si>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</si>
  <si>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</si>
  <si>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</si>
  <si>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</si>
  <si>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</si>
  <si>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</si>
  <si>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</si>
  <si>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</si>
  <si>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</si>
  <si>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</si>
  <si>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</si>
  <si>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</si>
  <si>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</si>
  <si>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</si>
  <si>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</si>
  <si>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</si>
  <si>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</si>
  <si>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</si>
  <si>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</si>
  <si>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</si>
  <si>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</si>
  <si>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</si>
  <si>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</si>
  <si>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</si>
  <si>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</si>
  <si>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</si>
  <si>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</si>
  <si>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</si>
  <si>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</si>
  <si>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</si>
  <si>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</si>
  <si>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</si>
  <si>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</si>
  <si>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</si>
  <si>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</si>
  <si>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</si>
  <si>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</si>
  <si>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</si>
  <si>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</si>
  <si>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</si>
  <si>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</si>
  <si>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</si>
  <si>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</si>
  <si>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</si>
  <si>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</si>
  <si>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</si>
  <si>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</si>
  <si>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</si>
  <si>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</si>
  <si>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</si>
  <si>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</si>
  <si>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</si>
  <si>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</si>
  <si>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</si>
  <si>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</si>
  <si>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</si>
  <si>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</si>
  <si>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</si>
  <si>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</si>
  <si>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</si>
  <si>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</si>
  <si>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</si>
  <si>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</si>
  <si>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</si>
  <si>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</si>
  <si>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</si>
  <si>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</si>
  <si>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</si>
  <si>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</si>
  <si>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</si>
  <si>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</si>
  <si>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</si>
  <si>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</si>
  <si>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</si>
  <si>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</si>
  <si>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</si>
  <si>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</si>
  <si>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</si>
  <si>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</si>
  <si>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</si>
  <si>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</si>
  <si>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</si>
  <si>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</si>
  <si>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</si>
  <si>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</si>
  <si>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</si>
  <si>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</si>
  <si>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</si>
  <si>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</si>
  <si>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</si>
  <si>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</si>
  <si>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</si>
  <si>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</si>
  <si>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</si>
  <si>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</si>
  <si>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</si>
  <si>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</si>
  <si>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</si>
  <si>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</si>
  <si>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</si>
  <si>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</si>
  <si>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</si>
  <si>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</si>
  <si>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</si>
  <si>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</si>
  <si>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</si>
  <si>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</si>
  <si>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</si>
  <si>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</si>
  <si>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</si>
  <si>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</si>
  <si>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</si>
  <si>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</si>
  <si>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</si>
  <si>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</si>
  <si>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</si>
  <si>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</si>
  <si>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</si>
  <si>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</si>
  <si>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</si>
  <si>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</si>
  <si>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</si>
  <si>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</si>
  <si>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</si>
  <si>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</si>
  <si>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</si>
  <si>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</si>
  <si>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</si>
  <si>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</si>
  <si>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</si>
  <si>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</si>
  <si>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</si>
  <si>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</si>
  <si>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</si>
  <si>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</si>
  <si>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</si>
  <si>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</si>
  <si>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</si>
  <si>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</si>
  <si>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</si>
  <si>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</si>
  <si>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</si>
  <si>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</si>
  <si>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</si>
  <si>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</si>
  <si>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</si>
  <si>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</si>
  <si>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</si>
  <si>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</si>
  <si>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</si>
  <si>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</si>
  <si>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</si>
  <si>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</si>
  <si>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</si>
  <si>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</si>
  <si>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</si>
  <si>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</si>
  <si>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</si>
  <si>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</si>
  <si>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</si>
  <si>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</si>
  <si>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</si>
  <si>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</si>
  <si>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</si>
  <si>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</si>
  <si>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</si>
  <si>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</si>
  <si>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</si>
  <si>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</si>
  <si>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</si>
  <si>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</si>
  <si>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</si>
  <si>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</si>
  <si>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</si>
  <si>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</si>
  <si>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</si>
  <si>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</si>
  <si>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</si>
  <si>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</si>
  <si>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</si>
  <si>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</si>
  <si>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</si>
  <si>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</si>
  <si>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</si>
  <si>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</si>
  <si>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</si>
  <si>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</si>
  <si>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</si>
  <si>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</si>
  <si>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</si>
  <si>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</si>
  <si>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</si>
  <si>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</si>
  <si>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</si>
  <si>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</si>
  <si>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</si>
  <si>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</si>
  <si>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</si>
  <si>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</si>
  <si>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</si>
  <si>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</si>
  <si>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</si>
  <si>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</si>
  <si>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</si>
  <si>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</si>
  <si>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</si>
  <si>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</si>
  <si>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</si>
  <si>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</si>
  <si>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</si>
  <si>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</si>
  <si>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</si>
  <si>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</si>
  <si>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</si>
  <si>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</si>
  <si>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</si>
  <si>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</si>
  <si>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</si>
  <si>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</si>
  <si>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</si>
  <si>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</si>
  <si>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</si>
  <si>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</si>
  <si>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</si>
  <si>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</si>
  <si>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</si>
  <si>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</si>
  <si>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</si>
  <si>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</si>
  <si>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</si>
  <si>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</si>
  <si>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</si>
  <si>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</si>
  <si>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</si>
  <si>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</si>
  <si>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</si>
  <si>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</si>
  <si>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</si>
  <si>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</si>
  <si>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</si>
  <si>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</si>
  <si>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</si>
  <si>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</si>
  <si>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</si>
  <si>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</si>
  <si>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</si>
  <si>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</si>
  <si>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</si>
  <si>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</si>
  <si>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</si>
  <si>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</si>
  <si>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</si>
  <si>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</si>
  <si>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</si>
  <si>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</si>
  <si>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</si>
  <si>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</si>
  <si>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</si>
  <si>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</si>
  <si>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</si>
  <si>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</si>
  <si>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</si>
  <si>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</si>
  <si>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</si>
  <si>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</si>
  <si>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</si>
  <si>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</si>
  <si>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</si>
  <si>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</si>
  <si>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</si>
  <si>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</si>
  <si>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</si>
  <si>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</si>
  <si>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</si>
  <si>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</si>
  <si>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</si>
  <si>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</si>
  <si>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</si>
  <si>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</si>
  <si>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</si>
  <si>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</si>
  <si>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</si>
  <si>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</si>
  <si>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</si>
  <si>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</si>
  <si>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</si>
  <si>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</si>
  <si>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</si>
  <si>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</si>
  <si>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</si>
  <si>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</si>
  <si>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</si>
  <si>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</si>
  <si>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</si>
  <si>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</si>
  <si>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</si>
  <si>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</si>
  <si>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</si>
  <si>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</si>
  <si>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</si>
  <si>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</si>
  <si>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</si>
  <si>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</si>
  <si>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</si>
  <si>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</si>
  <si>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</si>
  <si>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</si>
  <si>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</si>
  <si>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</si>
  <si>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</si>
  <si>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</si>
  <si>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</si>
  <si>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</si>
  <si>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</si>
  <si>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</si>
  <si>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</si>
  <si>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</si>
  <si>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</si>
  <si>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</si>
  <si>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</si>
  <si>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</si>
  <si>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</si>
  <si>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</si>
  <si>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</si>
  <si>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</si>
  <si>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</si>
  <si>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</si>
  <si>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</si>
  <si>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</si>
  <si>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</si>
  <si>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</si>
  <si>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</si>
  <si>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</si>
  <si>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</si>
  <si>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</si>
  <si>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</si>
  <si>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</si>
  <si>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</si>
  <si>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</si>
  <si>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</si>
  <si>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</si>
  <si>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</si>
  <si>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</si>
  <si>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</si>
  <si>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</si>
  <si>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</si>
  <si>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</si>
  <si>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</si>
  <si>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</si>
  <si>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</si>
  <si>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</si>
  <si>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</si>
  <si>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</si>
  <si>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</si>
  <si>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</si>
  <si>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</si>
  <si>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</si>
  <si>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</si>
  <si>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</si>
  <si>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</si>
  <si>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</si>
  <si>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</si>
  <si>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</si>
  <si>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</si>
  <si>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</si>
  <si>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</si>
  <si>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</si>
  <si>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</si>
  <si>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</si>
  <si>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</si>
  <si>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</si>
  <si>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</si>
  <si>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</si>
  <si>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</si>
  <si>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</si>
  <si>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</si>
  <si>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</si>
  <si>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</si>
  <si>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</si>
  <si>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</si>
  <si>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</si>
  <si>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</si>
  <si>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</si>
  <si>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</si>
  <si>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</si>
  <si>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</si>
  <si>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</si>
  <si>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</si>
  <si>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</si>
  <si>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</si>
  <si>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</si>
  <si>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</si>
  <si>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</si>
  <si>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</si>
  <si>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</si>
  <si>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</si>
  <si>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</si>
  <si>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</si>
  <si>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</si>
  <si>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</si>
  <si>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</si>
  <si>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</si>
  <si>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</si>
  <si>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</si>
  <si>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</si>
  <si>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</si>
  <si>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</si>
  <si>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</si>
  <si>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</si>
  <si>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</si>
  <si>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</si>
  <si>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</si>
  <si>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</si>
  <si>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</si>
  <si>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</si>
  <si>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</si>
  <si>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</si>
  <si>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</si>
  <si>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</si>
  <si>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</si>
  <si>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</si>
  <si>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</si>
  <si>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</si>
  <si>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</si>
  <si>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</si>
  <si>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</si>
  <si>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</si>
  <si>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</si>
  <si>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</si>
  <si>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</si>
  <si>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</si>
  <si>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</si>
  <si>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</si>
  <si>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</si>
  <si>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</si>
  <si>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</si>
  <si>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</si>
  <si>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</si>
  <si>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</si>
  <si>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</si>
  <si>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</si>
  <si>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</si>
  <si>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</si>
  <si>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</si>
  <si>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</si>
  <si>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</si>
  <si>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</si>
  <si>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</si>
  <si>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</si>
  <si>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</si>
  <si>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</si>
  <si>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</si>
  <si>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</si>
  <si>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</si>
  <si>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</si>
  <si>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</si>
  <si>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</si>
  <si>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</si>
  <si>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</si>
  <si>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</si>
  <si>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</si>
  <si>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</si>
  <si>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</si>
  <si>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</si>
  <si>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</si>
  <si>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</si>
  <si>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</si>
  <si>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</si>
  <si>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</si>
  <si>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</si>
  <si>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</si>
  <si>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</si>
  <si>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</si>
  <si>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</si>
  <si>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</si>
  <si>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</si>
  <si>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</si>
  <si>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</si>
  <si>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</si>
  <si>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</si>
  <si>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</si>
  <si>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</si>
  <si>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</si>
  <si>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</si>
  <si>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</si>
  <si>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</si>
  <si>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</si>
  <si>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</si>
  <si>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</si>
  <si>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</si>
  <si>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</si>
  <si>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</si>
  <si>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</si>
  <si>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</si>
  <si>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</si>
  <si>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</si>
  <si>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</si>
  <si>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</si>
  <si>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</si>
  <si>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</si>
  <si>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</si>
  <si>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</si>
  <si>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</si>
  <si>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</si>
  <si>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</si>
  <si>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</si>
  <si>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</si>
  <si>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</si>
  <si>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</si>
  <si>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</si>
  <si>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</si>
  <si>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</si>
  <si>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</si>
  <si>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</si>
  <si>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</si>
  <si>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</si>
  <si>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</si>
  <si>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</si>
  <si>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</si>
  <si>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</si>
  <si>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</si>
  <si>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</si>
  <si>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</si>
  <si>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</si>
  <si>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</si>
  <si>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</si>
  <si>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</si>
  <si>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</si>
  <si>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</si>
  <si>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</si>
  <si>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</si>
  <si>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</si>
  <si>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</si>
  <si>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</si>
  <si>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</si>
  <si>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</si>
  <si>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</si>
  <si>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</si>
  <si>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</si>
  <si>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</si>
  <si>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</si>
  <si>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</si>
  <si>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</si>
  <si>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</si>
  <si>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</si>
  <si>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</si>
  <si>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</si>
  <si>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</si>
  <si>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</si>
  <si>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</si>
  <si>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</si>
  <si>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</si>
  <si>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</si>
  <si>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</si>
  <si>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</si>
  <si>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</si>
  <si>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</si>
  <si>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</si>
  <si>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</si>
  <si>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</si>
  <si>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</si>
  <si>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</si>
  <si>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</si>
  <si>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</si>
  <si>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</si>
  <si>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</si>
  <si>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</si>
  <si>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</si>
  <si>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</si>
  <si>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</si>
  <si>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</si>
  <si>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</si>
  <si>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</si>
  <si>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</si>
  <si>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</si>
  <si>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</si>
  <si>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</si>
  <si>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</si>
  <si>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</si>
  <si>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</si>
  <si>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</si>
  <si>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</si>
  <si>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</si>
  <si>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</si>
  <si>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</si>
  <si>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</si>
  <si>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</si>
  <si>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</si>
  <si>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</si>
  <si>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</si>
  <si>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</si>
  <si>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</si>
  <si>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</si>
  <si>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</si>
  <si>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</si>
  <si>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</si>
  <si>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</si>
  <si>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</si>
  <si>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</si>
  <si>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</si>
  <si>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</si>
  <si>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</si>
  <si>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</si>
  <si>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</si>
  <si>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</si>
  <si>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</si>
  <si>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</si>
  <si>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</si>
  <si>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</si>
  <si>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</si>
  <si>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</si>
  <si>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</si>
  <si>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</si>
  <si>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</si>
  <si>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</si>
  <si>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</si>
  <si>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</si>
  <si>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</si>
  <si>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</si>
  <si>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</si>
  <si>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</si>
  <si>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</si>
  <si>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</si>
  <si>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</si>
  <si>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</si>
  <si>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</si>
  <si>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</si>
  <si>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</si>
  <si>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</si>
  <si>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</si>
  <si>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</si>
  <si>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</si>
  <si>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</si>
  <si>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</si>
  <si>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</si>
  <si>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</si>
  <si>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</si>
  <si>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</si>
  <si>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</si>
  <si>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</si>
  <si>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</si>
  <si>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</si>
  <si>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</si>
  <si>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</si>
  <si>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</si>
  <si>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</si>
  <si>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</si>
  <si>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</si>
  <si>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</si>
  <si>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</si>
  <si>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</si>
  <si>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</si>
  <si>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</si>
  <si>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</si>
  <si>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</si>
  <si>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</si>
  <si>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</si>
  <si>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</si>
  <si>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</si>
  <si>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</si>
  <si>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</si>
  <si>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</si>
  <si>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</si>
  <si>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</si>
  <si>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</si>
  <si>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</si>
  <si>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</si>
  <si>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</si>
  <si>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</si>
  <si>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</si>
  <si>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</si>
  <si>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</si>
  <si>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</si>
  <si>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</si>
  <si>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</si>
  <si>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</si>
  <si>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</si>
  <si>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</si>
  <si>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</si>
  <si>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</si>
  <si>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</si>
  <si>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</si>
  <si>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</si>
  <si>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</si>
  <si>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</si>
  <si>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</si>
  <si>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</si>
  <si>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</si>
  <si>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</si>
  <si>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</si>
  <si>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</si>
  <si>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</si>
  <si>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</si>
  <si>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</si>
  <si>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</si>
  <si>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</si>
  <si>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</si>
  <si>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</si>
  <si>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</si>
  <si>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</si>
  <si>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</si>
  <si>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</si>
  <si>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</si>
  <si>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</si>
  <si>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</si>
  <si>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</si>
  <si>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</si>
  <si>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</si>
  <si>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</si>
  <si>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</si>
  <si>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</si>
  <si>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</si>
  <si>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</si>
  <si>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</si>
  <si>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</si>
  <si>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</si>
  <si>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</si>
  <si>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</si>
  <si>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</si>
  <si>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</si>
  <si>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</si>
  <si>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</si>
  <si>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</si>
  <si>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</si>
  <si>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</si>
  <si>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</si>
  <si>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</si>
  <si>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</si>
  <si>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</si>
  <si>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</si>
  <si>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</si>
  <si>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</si>
  <si>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</si>
  <si>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</si>
  <si>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</si>
  <si>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</si>
  <si>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</si>
  <si>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</si>
  <si>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</si>
  <si>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</si>
  <si>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</si>
  <si>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</si>
  <si>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</si>
  <si>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</si>
  <si>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</si>
  <si>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</si>
  <si>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</si>
  <si>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</si>
  <si>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</si>
  <si>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</si>
  <si>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</si>
  <si>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</si>
  <si>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</si>
  <si>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</si>
  <si>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</si>
  <si>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</si>
  <si>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</si>
  <si>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</si>
  <si>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</si>
  <si>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</si>
  <si>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</si>
  <si>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</si>
  <si>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</si>
  <si>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</si>
  <si>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</si>
  <si>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</si>
  <si>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</si>
  <si>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</si>
  <si>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</si>
  <si>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</si>
  <si>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</si>
  <si>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</si>
  <si>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</si>
  <si>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</si>
  <si>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</si>
  <si>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</si>
  <si>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</si>
  <si>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</si>
  <si>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</si>
  <si>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</si>
  <si>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</si>
  <si>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</si>
  <si>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</si>
  <si>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</si>
  <si>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</si>
  <si>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</si>
  <si>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</si>
  <si>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</si>
  <si>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</si>
  <si>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</si>
  <si>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</si>
  <si>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</si>
  <si>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</si>
  <si>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</si>
  <si>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</si>
  <si>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</si>
  <si>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</si>
  <si>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</si>
  <si>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</si>
  <si>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</si>
  <si>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</si>
  <si>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</si>
  <si>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</si>
  <si>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</si>
  <si>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</si>
  <si>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</si>
  <si>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</si>
  <si>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</si>
  <si>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</si>
  <si>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</si>
  <si>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</si>
  <si>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</si>
  <si>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</si>
  <si>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</si>
  <si>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</si>
  <si>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</si>
  <si>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</si>
  <si>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</si>
  <si>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</si>
  <si>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</si>
  <si>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</si>
  <si>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</si>
  <si>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</si>
  <si>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</si>
  <si>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</si>
  <si>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</si>
  <si>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</si>
  <si>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</si>
  <si>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</si>
  <si>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</si>
  <si>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</si>
  <si>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</si>
  <si>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</si>
  <si>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</si>
  <si>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</si>
  <si>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</si>
  <si>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</si>
  <si>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</si>
  <si>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</si>
  <si>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</si>
  <si>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</si>
  <si>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</si>
  <si>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</si>
  <si>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</si>
  <si>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</si>
  <si>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</si>
  <si>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</si>
  <si>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</si>
  <si>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</si>
  <si>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</si>
  <si>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</si>
  <si>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</si>
  <si>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</si>
  <si>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</si>
  <si>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</si>
  <si>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</si>
  <si>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</si>
  <si>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</si>
  <si>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</si>
  <si>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</si>
  <si>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</si>
  <si>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</si>
  <si>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</si>
  <si>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</si>
  <si>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</si>
  <si>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</si>
  <si>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</si>
  <si>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</si>
  <si>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</si>
  <si>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</si>
  <si>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</si>
  <si>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</si>
  <si>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</si>
  <si>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</si>
  <si>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</si>
  <si>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</si>
  <si>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</si>
  <si>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</si>
  <si>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</si>
  <si>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</si>
  <si>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</si>
  <si>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</si>
  <si>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</si>
  <si>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</si>
  <si>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</si>
  <si>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</si>
  <si>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</si>
  <si>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</si>
  <si>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</si>
  <si>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</si>
  <si>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</si>
  <si>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</si>
  <si>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</si>
  <si>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</si>
  <si>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</si>
  <si>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</si>
  <si>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</si>
  <si>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</si>
  <si>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</si>
  <si>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</si>
  <si>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</si>
  <si>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</si>
  <si>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</si>
  <si>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</si>
  <si>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</si>
  <si>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</si>
  <si>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</si>
  <si>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</si>
  <si>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</si>
  <si>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</si>
  <si>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</si>
  <si>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</si>
  <si>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</si>
  <si>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</si>
  <si>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</si>
  <si>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</si>
  <si>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</si>
  <si>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</si>
  <si>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</si>
  <si>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</si>
  <si>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</si>
  <si>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</si>
  <si>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</si>
  <si>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</si>
  <si>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</si>
  <si>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</si>
  <si>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</si>
  <si>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</si>
  <si>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</si>
  <si>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</si>
  <si>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</si>
  <si>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</si>
  <si>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</si>
  <si>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</si>
  <si>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</si>
  <si>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</si>
  <si>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</si>
  <si>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</si>
  <si>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</si>
  <si>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</si>
  <si>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</si>
  <si>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</si>
  <si>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</si>
  <si>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</si>
  <si>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</si>
  <si>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</si>
  <si>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</si>
  <si>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</si>
  <si>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</si>
  <si>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</si>
  <si>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</si>
  <si>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</si>
  <si>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</si>
  <si>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</si>
  <si>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</si>
  <si>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</si>
  <si>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</si>
  <si>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</si>
  <si>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</si>
  <si>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</si>
  <si>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</si>
  <si>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</si>
  <si>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</si>
  <si>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</si>
  <si>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</si>
  <si>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</si>
  <si>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</si>
  <si>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</si>
  <si>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</si>
  <si>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</si>
  <si>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</si>
  <si>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</si>
  <si>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</si>
  <si>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</si>
  <si>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</si>
  <si>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</si>
  <si>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</si>
  <si>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</si>
  <si>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</si>
  <si>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</si>
  <si>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</si>
  <si>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</si>
  <si>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</si>
  <si>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</si>
  <si>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</si>
  <si>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</si>
  <si>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</si>
  <si>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</si>
  <si>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</si>
  <si>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</si>
  <si>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</si>
  <si>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</si>
  <si>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</si>
  <si>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</si>
  <si>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</si>
  <si>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</si>
  <si>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</si>
  <si>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</si>
  <si>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</si>
  <si>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</si>
  <si>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</si>
  <si>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</si>
  <si>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</si>
  <si>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</si>
  <si>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</si>
  <si>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</si>
  <si>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</si>
  <si>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</si>
  <si>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</si>
  <si>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</si>
  <si>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</si>
  <si>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</si>
  <si>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</si>
  <si>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</si>
  <si>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</si>
  <si>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</si>
  <si>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</si>
  <si>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</si>
  <si>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</si>
  <si>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</si>
  <si>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</si>
  <si>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</si>
  <si>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</si>
  <si>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</si>
  <si>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</si>
  <si>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</si>
  <si>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</si>
  <si>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</si>
  <si>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</si>
  <si>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</si>
  <si>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</si>
  <si>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</si>
  <si>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</si>
  <si>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</si>
  <si>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</si>
  <si>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</si>
  <si>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</si>
  <si>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</si>
  <si>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</si>
  <si>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</si>
  <si>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</si>
  <si>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</si>
  <si>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</si>
  <si>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</si>
  <si>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</si>
  <si>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</si>
  <si>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</si>
  <si>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</si>
  <si>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</si>
  <si>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</si>
  <si>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</si>
  <si>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</si>
  <si>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</si>
  <si>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</si>
  <si>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</si>
  <si>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</si>
  <si>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</si>
  <si>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</si>
  <si>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</si>
  <si>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</si>
  <si>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</si>
  <si>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</si>
  <si>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</si>
  <si>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</si>
  <si>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</si>
  <si>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</si>
  <si>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</si>
  <si>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</si>
  <si>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</si>
  <si>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</si>
  <si>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</si>
  <si>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</si>
  <si>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</si>
  <si>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</si>
  <si>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</si>
  <si>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</si>
  <si>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</si>
  <si>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</si>
  <si>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</si>
  <si>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</si>
  <si>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</si>
  <si>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</si>
  <si>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</si>
  <si>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</si>
  <si>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</si>
  <si>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</si>
  <si>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</si>
  <si>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</si>
  <si>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</si>
  <si>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</si>
  <si>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</si>
  <si>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</si>
  <si>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</si>
  <si>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</si>
  <si>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</si>
  <si>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</si>
  <si>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</si>
  <si>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</si>
  <si>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</si>
  <si>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</si>
  <si>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</si>
  <si>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</si>
  <si>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</si>
  <si>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</si>
  <si>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</si>
  <si>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</si>
  <si>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</si>
  <si>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</si>
  <si>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</si>
  <si>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</si>
  <si>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</si>
  <si>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</si>
  <si>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</si>
  <si>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</si>
  <si>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</si>
  <si>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</si>
  <si>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</si>
  <si>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</si>
  <si>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</si>
  <si>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</si>
  <si>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</si>
  <si>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</si>
  <si>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</si>
  <si>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</si>
  <si>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</si>
  <si>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</si>
  <si>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</si>
  <si>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</si>
  <si>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</si>
  <si>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</si>
  <si>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</si>
  <si>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</si>
  <si>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</si>
  <si>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</si>
  <si>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</si>
  <si>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</si>
  <si>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</si>
  <si>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</si>
  <si>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</si>
  <si>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</si>
  <si>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</si>
  <si>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</si>
  <si>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</si>
  <si>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</si>
  <si>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</si>
  <si>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</si>
  <si>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</si>
  <si>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</si>
  <si>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</si>
  <si>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</si>
  <si>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</si>
  <si>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</si>
  <si>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</si>
  <si>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</si>
  <si>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</si>
  <si>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</si>
  <si>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</si>
  <si>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</si>
  <si>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</si>
  <si>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</si>
  <si>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</si>
  <si>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</si>
  <si>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</si>
  <si>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</si>
  <si>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</si>
  <si>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</si>
  <si>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</si>
  <si>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</si>
  <si>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</si>
  <si>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</si>
  <si>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</si>
  <si>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</si>
  <si>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</si>
  <si>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</si>
  <si>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</si>
  <si>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</si>
  <si>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</si>
  <si>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</si>
  <si>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</si>
  <si>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</si>
  <si>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</si>
  <si>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</si>
  <si>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</si>
  <si>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</si>
  <si>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</si>
  <si>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</si>
  <si>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</si>
  <si>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</si>
  <si>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</si>
  <si>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</si>
  <si>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</si>
  <si>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</si>
  <si>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</si>
  <si>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</si>
  <si>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</si>
  <si>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</si>
  <si>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</si>
  <si>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</si>
  <si>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</si>
  <si>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</si>
  <si>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</si>
  <si>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</si>
  <si>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</si>
  <si>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</si>
  <si>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</si>
  <si>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</si>
  <si>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</si>
  <si>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</si>
  <si>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</si>
  <si>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</si>
  <si>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</si>
  <si>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</si>
  <si>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</si>
  <si>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</si>
  <si>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</si>
  <si>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</si>
  <si>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</si>
  <si>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</si>
  <si>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</si>
  <si>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</si>
  <si>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</si>
  <si>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</si>
  <si>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</si>
  <si>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</si>
  <si>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</si>
  <si>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</si>
  <si>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</si>
  <si>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</si>
  <si>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</si>
  <si>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</si>
  <si>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</si>
  <si>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</si>
  <si>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</si>
  <si>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</si>
  <si>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</si>
  <si>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</si>
  <si>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</si>
  <si>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</si>
  <si>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</si>
  <si>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</si>
  <si>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</si>
  <si>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</si>
  <si>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</si>
  <si>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</si>
  <si>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</si>
  <si>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</si>
  <si>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</si>
  <si>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</si>
  <si>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</si>
  <si>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</si>
  <si>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</si>
  <si>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</si>
  <si>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</si>
  <si>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</si>
  <si>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</si>
  <si>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</si>
  <si>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</si>
  <si>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</si>
  <si>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</si>
  <si>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</si>
  <si>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</si>
  <si>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</si>
  <si>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</si>
  <si>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</si>
  <si>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</si>
  <si>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</si>
  <si>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</si>
  <si>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</si>
  <si>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</si>
  <si>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</si>
  <si>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</si>
  <si>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</si>
  <si>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</si>
  <si>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</si>
  <si>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</si>
  <si>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</si>
  <si>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</si>
  <si>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</si>
  <si>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</si>
  <si>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</si>
  <si>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</si>
  <si>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</si>
  <si>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</si>
  <si>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</si>
  <si>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</si>
  <si>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</si>
  <si>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</si>
  <si>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</si>
  <si>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</si>
  <si>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</si>
  <si>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</si>
  <si>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</si>
  <si>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</si>
  <si>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</si>
  <si>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</si>
  <si>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</si>
  <si>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</si>
  <si>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</si>
  <si>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</si>
  <si>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</si>
  <si>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</si>
  <si>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</si>
  <si>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</si>
  <si>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</si>
  <si>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</si>
  <si>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</si>
  <si>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</si>
  <si>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</si>
  <si>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</si>
  <si>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</si>
  <si>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</si>
  <si>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</si>
  <si>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</si>
  <si>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</si>
  <si>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</si>
  <si>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</si>
  <si>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</si>
  <si>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</si>
  <si>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</si>
  <si>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</si>
  <si>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</si>
  <si>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</si>
  <si>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</si>
  <si>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</si>
  <si>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</si>
  <si>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</si>
  <si>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</si>
  <si>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</si>
  <si>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</si>
  <si>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</si>
  <si>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</si>
  <si>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</si>
  <si>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</si>
  <si>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</si>
  <si>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</si>
  <si>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</si>
  <si>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</si>
  <si>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</si>
  <si>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</si>
  <si>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</si>
  <si>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</si>
  <si>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</si>
  <si>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</si>
  <si>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</si>
  <si>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</si>
  <si>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</si>
  <si>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</si>
  <si>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</si>
  <si>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</si>
  <si>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</si>
  <si>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</si>
  <si>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</si>
  <si>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</si>
  <si>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</si>
  <si>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</si>
  <si>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</si>
  <si>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</si>
  <si>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</si>
  <si>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</si>
  <si>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</si>
  <si>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</si>
  <si>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</si>
  <si>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</si>
  <si>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</si>
  <si>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</si>
  <si>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</si>
  <si>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</si>
  <si>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</si>
  <si>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</si>
  <si>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</si>
  <si>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</si>
  <si>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</si>
  <si>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</si>
  <si>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</si>
  <si>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</si>
  <si>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</si>
  <si>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</si>
  <si>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</si>
  <si>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</si>
  <si>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</si>
  <si>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</si>
  <si>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</si>
  <si>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</si>
  <si>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</si>
  <si>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</si>
  <si>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</si>
  <si>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</si>
  <si>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</si>
  <si>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</si>
  <si>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</si>
  <si>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</si>
  <si>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</si>
  <si>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</si>
  <si>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</si>
  <si>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</si>
  <si>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</si>
  <si>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</si>
  <si>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</si>
  <si>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</si>
  <si>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</si>
  <si>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</si>
  <si>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</si>
  <si>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</si>
  <si>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</si>
  <si>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</si>
  <si>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</si>
  <si>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</si>
  <si>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</si>
  <si>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</si>
  <si>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</si>
  <si>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</si>
  <si>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</si>
  <si>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</si>
  <si>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</si>
  <si>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</si>
  <si>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</si>
  <si>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</si>
  <si>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</si>
  <si>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</si>
  <si>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</si>
  <si>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</si>
  <si>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</si>
  <si>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</si>
  <si>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</si>
  <si>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</si>
  <si>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</si>
  <si>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</si>
  <si>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</si>
  <si>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</si>
  <si>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</si>
  <si>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</si>
  <si>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</si>
  <si>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</si>
  <si>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</si>
  <si>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</si>
  <si>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</si>
  <si>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</si>
  <si>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</si>
  <si>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</si>
  <si>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</si>
  <si>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</si>
  <si>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</si>
  <si>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</si>
  <si>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</si>
  <si>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</si>
  <si>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</si>
  <si>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</si>
  <si>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</si>
  <si>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</si>
  <si>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</si>
  <si>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</si>
  <si>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</si>
  <si>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</si>
  <si>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</si>
  <si>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</si>
  <si>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</si>
  <si>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</si>
  <si>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</si>
  <si>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</si>
  <si>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</si>
  <si>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</si>
  <si>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</si>
  <si>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</si>
  <si>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</si>
  <si>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</si>
  <si>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</si>
  <si>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</si>
  <si>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</si>
  <si>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</si>
  <si>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</si>
  <si>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</si>
  <si>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</si>
  <si>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</si>
  <si>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</si>
  <si>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</si>
  <si>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</si>
  <si>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</si>
  <si>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</si>
  <si>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</si>
  <si>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</si>
  <si>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</si>
  <si>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</si>
  <si>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</si>
  <si>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</si>
  <si>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</si>
  <si>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</si>
  <si>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</si>
  <si>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</si>
  <si>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</si>
  <si>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</si>
  <si>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</si>
  <si>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</si>
  <si>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</si>
  <si>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</si>
  <si>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</si>
  <si>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</si>
  <si>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</si>
  <si>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</si>
  <si>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</si>
  <si>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</si>
  <si>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</si>
  <si>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</si>
  <si>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</si>
  <si>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</si>
  <si>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</si>
  <si>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</si>
  <si>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</si>
  <si>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</si>
  <si>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</si>
  <si>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</si>
  <si>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</si>
  <si>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</si>
  <si>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</si>
  <si>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</si>
  <si>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</si>
  <si>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</si>
  <si>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</si>
  <si>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</si>
  <si>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</si>
  <si>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</si>
  <si>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</si>
  <si>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</si>
  <si>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</si>
  <si>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</si>
  <si>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</si>
  <si>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</si>
  <si>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</si>
  <si>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</si>
  <si>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</si>
  <si>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</si>
  <si>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</si>
  <si>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</si>
  <si>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</si>
  <si>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</si>
  <si>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</si>
  <si>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</si>
  <si>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</si>
  <si>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</si>
  <si>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</si>
  <si>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</si>
  <si>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</si>
  <si>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</si>
  <si>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</si>
  <si>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</si>
  <si>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</si>
  <si>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</si>
  <si>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</si>
  <si>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</si>
  <si>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</si>
  <si>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</si>
  <si>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</si>
  <si>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</si>
  <si>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</si>
  <si>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</si>
  <si>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</si>
  <si>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</si>
  <si>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</si>
  <si>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</si>
  <si>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</si>
  <si>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</si>
  <si>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</si>
  <si>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</si>
  <si>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</si>
  <si>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</si>
  <si>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</si>
  <si>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</si>
  <si>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</si>
  <si>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</si>
  <si>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</si>
  <si>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</si>
  <si>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</si>
  <si>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</si>
  <si>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</si>
  <si>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</si>
  <si>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</si>
  <si>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</si>
  <si>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</si>
  <si>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</si>
  <si>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</si>
  <si>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</si>
  <si>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</si>
  <si>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</si>
  <si>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</si>
  <si>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</si>
  <si>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</si>
  <si>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</si>
  <si>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</si>
  <si>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</si>
  <si>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</si>
  <si>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</si>
  <si>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</si>
  <si>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</si>
  <si>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</si>
  <si>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</si>
  <si>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</si>
  <si>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</si>
  <si>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</si>
  <si>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</si>
  <si>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</si>
  <si>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</si>
  <si>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</si>
  <si>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</si>
  <si>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</si>
  <si>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</si>
  <si>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</si>
  <si>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</si>
  <si>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</si>
  <si>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</si>
  <si>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</si>
  <si>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</si>
  <si>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</si>
  <si>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</si>
  <si>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</si>
  <si>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</si>
  <si>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</si>
  <si>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</si>
  <si>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</si>
  <si>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</si>
  <si>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</si>
  <si>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</si>
  <si>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</si>
  <si>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</si>
  <si>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</si>
  <si>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</si>
  <si>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</si>
  <si>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</si>
  <si>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</si>
  <si>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</si>
  <si>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</si>
  <si>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</si>
  <si>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</si>
  <si>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</si>
  <si>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</si>
  <si>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</si>
  <si>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</si>
  <si>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</si>
  <si>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</si>
  <si>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</si>
  <si>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</si>
  <si>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</si>
  <si>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</si>
  <si>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</si>
  <si>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</si>
  <si>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</si>
  <si>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</si>
  <si>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</si>
  <si>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</si>
  <si>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</si>
  <si>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</si>
  <si>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</si>
  <si>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</si>
  <si>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</si>
  <si>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</si>
  <si>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</si>
  <si>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</si>
  <si>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</si>
  <si>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</si>
  <si>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</si>
  <si>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</si>
  <si>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</si>
  <si>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</si>
  <si>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</si>
  <si>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</si>
  <si>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</si>
  <si>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</si>
  <si>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</si>
  <si>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</si>
  <si>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</si>
  <si>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</si>
  <si>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</si>
  <si>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</si>
  <si>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</si>
  <si>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</si>
  <si>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</si>
  <si>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</si>
  <si>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</si>
  <si>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</si>
  <si>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</si>
  <si>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</si>
  <si>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</si>
  <si>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</si>
  <si>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</si>
  <si>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</si>
  <si>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</si>
  <si>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</si>
  <si>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</si>
  <si>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</si>
  <si>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</si>
  <si>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</si>
  <si>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</si>
  <si>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</si>
  <si>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</si>
  <si>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</si>
  <si>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</si>
  <si>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</si>
  <si>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</si>
  <si>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</si>
  <si>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</si>
  <si>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</si>
  <si>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</si>
  <si>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</si>
  <si>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</si>
  <si>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</si>
  <si>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</si>
  <si>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</si>
  <si>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</si>
  <si>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</si>
  <si>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</si>
  <si>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</si>
  <si>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</si>
  <si>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</si>
  <si>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</si>
  <si>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</si>
  <si>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</si>
  <si>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</si>
  <si>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</si>
  <si>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</si>
  <si>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</si>
  <si>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</si>
  <si>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</si>
  <si>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</si>
  <si>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</si>
  <si>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</si>
  <si>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</si>
  <si>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</si>
  <si>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</si>
  <si>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</si>
  <si>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</si>
  <si>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</si>
  <si>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</si>
  <si>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</si>
  <si>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</si>
  <si>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</si>
  <si>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</si>
  <si>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</si>
  <si>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</si>
  <si>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</si>
  <si>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</si>
  <si>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</si>
  <si>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</si>
  <si>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</si>
  <si>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</si>
  <si>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</si>
  <si>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</si>
  <si>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</si>
  <si>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</si>
  <si>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</si>
  <si>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</si>
  <si>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</si>
  <si>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</si>
  <si>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</si>
  <si>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</si>
  <si>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</si>
  <si>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</si>
  <si>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</si>
  <si>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</si>
  <si>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</si>
  <si>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</si>
  <si>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</si>
  <si>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</si>
  <si>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</si>
  <si>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</si>
  <si>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</si>
  <si>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</si>
  <si>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</si>
  <si>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</si>
  <si>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</si>
  <si>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</si>
  <si>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</si>
  <si>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</si>
  <si>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</si>
  <si>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</si>
  <si>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</si>
  <si>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</si>
  <si>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</si>
  <si>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</si>
  <si>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</si>
  <si>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</si>
  <si>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</si>
  <si>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</si>
  <si>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</si>
  <si>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</si>
  <si>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</si>
  <si>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</si>
  <si>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</si>
  <si>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</si>
  <si>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</si>
  <si>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</si>
  <si>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</si>
  <si>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</si>
  <si>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</si>
  <si>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</si>
  <si>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</si>
  <si>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</si>
  <si>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</si>
  <si>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</si>
  <si>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</si>
  <si>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</si>
  <si>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</si>
  <si>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</si>
  <si>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</si>
  <si>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</si>
  <si>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</si>
  <si>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</si>
  <si>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</si>
  <si>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</si>
  <si>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</si>
  <si>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</si>
  <si>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</si>
  <si>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</si>
  <si>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</si>
  <si>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</si>
  <si>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</si>
  <si>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</si>
  <si>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</si>
  <si>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</si>
  <si>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</si>
  <si>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</si>
  <si>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</si>
  <si>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</si>
  <si>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</si>
  <si>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</si>
  <si>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</si>
  <si>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</si>
  <si>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</si>
  <si>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</si>
  <si>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</si>
  <si>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</si>
  <si>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</si>
  <si>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</si>
  <si>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</si>
  <si>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</si>
  <si>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</si>
  <si>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</si>
  <si>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</si>
  <si>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</si>
  <si>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</si>
  <si>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</si>
  <si>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</si>
  <si>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</si>
  <si>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</si>
  <si>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</si>
  <si>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</si>
  <si>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</si>
  <si>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</si>
  <si>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</si>
  <si>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</si>
  <si>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</si>
  <si>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</si>
  <si>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</si>
  <si>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</si>
  <si>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</si>
  <si>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</si>
  <si>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</si>
  <si>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</si>
  <si>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</si>
  <si>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</si>
  <si>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</si>
  <si>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</si>
  <si>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</si>
  <si>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</si>
  <si>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</si>
  <si>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</si>
  <si>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</si>
  <si>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</si>
  <si>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</si>
  <si>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</si>
  <si>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</si>
  <si>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</si>
  <si>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</si>
  <si>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</si>
  <si>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</si>
  <si>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</si>
  <si>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</si>
  <si>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</si>
  <si>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</si>
  <si>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</si>
  <si>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</si>
  <si>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</si>
  <si>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</si>
  <si>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</si>
  <si>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</si>
  <si>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</si>
  <si>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</si>
  <si>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</si>
  <si>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</si>
  <si>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</si>
  <si>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</si>
  <si>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</si>
  <si>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</si>
  <si>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</si>
  <si>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</si>
  <si>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</si>
  <si>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</si>
  <si>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</si>
  <si>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</si>
  <si>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</si>
  <si>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</si>
  <si>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</si>
  <si>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</si>
  <si>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</si>
  <si>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</si>
  <si>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</si>
  <si>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</si>
  <si>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</si>
  <si>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</si>
  <si>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</si>
  <si>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</si>
  <si>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</si>
  <si>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</si>
  <si>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</si>
  <si>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</si>
  <si>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</si>
  <si>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</si>
  <si>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</si>
  <si>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</si>
  <si>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</si>
  <si>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</si>
  <si>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</si>
  <si>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</si>
  <si>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</si>
  <si>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</si>
  <si>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</si>
  <si>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</si>
  <si>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</si>
  <si>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</si>
  <si>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</si>
  <si>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</si>
  <si>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</si>
  <si>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</si>
  <si>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</si>
  <si>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</si>
  <si>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</si>
  <si>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</si>
  <si>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</si>
  <si>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</si>
  <si>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</si>
  <si>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</si>
  <si>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</si>
  <si>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</si>
  <si>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</si>
  <si>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</si>
  <si>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</si>
  <si>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</si>
  <si>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</si>
  <si>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</si>
  <si>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</si>
  <si>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</si>
  <si>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</si>
  <si>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</si>
  <si>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</si>
  <si>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</si>
  <si>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</si>
  <si>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</si>
  <si>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</si>
  <si>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</si>
  <si>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</si>
  <si>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</si>
  <si>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</si>
  <si>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</si>
  <si>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</si>
  <si>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</si>
  <si>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</si>
  <si>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</si>
  <si>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</si>
  <si>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</si>
  <si>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</si>
  <si>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</si>
  <si>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</si>
  <si>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</si>
  <si>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</si>
  <si>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</si>
  <si>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</si>
  <si>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</si>
  <si>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</si>
  <si>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</si>
  <si>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</si>
  <si>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</si>
  <si>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</si>
  <si>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</si>
  <si>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</si>
  <si>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</si>
  <si>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</si>
  <si>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</si>
  <si>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</si>
  <si>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</si>
  <si>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</si>
  <si>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</si>
  <si>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</si>
  <si>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</si>
  <si>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</si>
  <si>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</si>
  <si>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</si>
  <si>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</si>
  <si>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</si>
  <si>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</si>
  <si>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</si>
  <si>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</si>
  <si>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</si>
  <si>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</si>
  <si>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</si>
  <si>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</si>
  <si>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</si>
  <si>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</si>
  <si>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</si>
  <si>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</si>
  <si>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</si>
  <si>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</si>
  <si>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</si>
  <si>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</si>
  <si>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</si>
  <si>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</si>
  <si>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</si>
  <si>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</si>
  <si>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</si>
  <si>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</si>
  <si>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</si>
  <si>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</si>
  <si>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</si>
  <si>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</si>
  <si>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</si>
  <si>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</si>
  <si>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</si>
  <si>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</si>
  <si>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</si>
  <si>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</si>
  <si>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</si>
  <si>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</si>
  <si>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</si>
  <si>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</si>
  <si>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</si>
  <si>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</si>
  <si>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</si>
  <si>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</si>
  <si>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</si>
  <si>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</si>
  <si>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</si>
  <si>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</si>
  <si>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</si>
  <si>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</si>
  <si>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</si>
  <si>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</si>
  <si>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</si>
  <si>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</si>
  <si>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</si>
  <si>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</si>
  <si>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</si>
  <si>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</si>
  <si>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</si>
  <si>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</si>
  <si>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</si>
  <si>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</si>
  <si>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</si>
  <si>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</si>
  <si>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</si>
  <si>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</si>
  <si>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</si>
  <si>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</si>
  <si>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</si>
  <si>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</si>
  <si>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</si>
  <si>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</si>
  <si>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</si>
  <si>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</si>
  <si>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</si>
  <si>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</si>
  <si>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</si>
  <si>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</si>
  <si>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</si>
  <si>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</si>
  <si>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</si>
  <si>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</si>
  <si>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</si>
  <si>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</si>
  <si>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</si>
  <si>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</si>
  <si>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</si>
  <si>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</si>
  <si>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</si>
  <si>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</si>
  <si>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</si>
  <si>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</si>
  <si>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</si>
  <si>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</si>
  <si>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</si>
  <si>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</si>
  <si>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</si>
  <si>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</si>
  <si>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</si>
  <si>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</si>
  <si>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</si>
  <si>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</si>
  <si>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</si>
  <si>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</si>
  <si>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</si>
  <si>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</si>
  <si>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</si>
  <si>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</si>
  <si>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</si>
  <si>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</si>
  <si>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</si>
  <si>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</si>
  <si>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</si>
  <si>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</si>
  <si>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</si>
  <si>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</si>
  <si>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</si>
  <si>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</si>
  <si>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</si>
  <si>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</si>
  <si>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</si>
  <si>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</si>
  <si>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</si>
  <si>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</si>
  <si>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</si>
  <si>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</si>
  <si>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</si>
  <si>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</si>
  <si>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</si>
  <si>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</si>
  <si>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</si>
  <si>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</si>
  <si>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</si>
  <si>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</si>
  <si>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</si>
  <si>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</si>
  <si>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</si>
  <si>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</si>
  <si>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</si>
  <si>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</si>
  <si>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</si>
  <si>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</si>
  <si>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</si>
  <si>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</si>
  <si>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</si>
  <si>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</si>
  <si>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</si>
  <si>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</si>
  <si>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</si>
  <si>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</si>
  <si>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</si>
  <si>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</si>
  <si>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</si>
  <si>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</si>
  <si>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</si>
  <si>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</si>
  <si>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</si>
  <si>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</si>
  <si>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</si>
  <si>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</si>
  <si>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</si>
  <si>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</si>
  <si>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</si>
  <si>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</si>
  <si>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</si>
  <si>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</si>
  <si>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</si>
  <si>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</si>
  <si>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</si>
  <si>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</si>
  <si>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</si>
  <si>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</si>
  <si>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</si>
  <si>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</si>
  <si>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</si>
  <si>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</si>
  <si>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</si>
  <si>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</si>
  <si>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</si>
  <si>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</si>
  <si>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</si>
  <si>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</si>
  <si>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</si>
  <si>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</si>
  <si>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</si>
  <si>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</si>
  <si>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</si>
  <si>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</si>
  <si>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</si>
  <si>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</si>
  <si>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</si>
  <si>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</si>
  <si>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</si>
  <si>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</si>
  <si>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</si>
  <si>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</si>
  <si>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</si>
  <si>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</si>
  <si>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</si>
  <si>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</si>
  <si>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</si>
  <si>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</si>
  <si>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</si>
  <si>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</si>
  <si>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</si>
  <si>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</si>
  <si>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</si>
  <si>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</si>
  <si>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</si>
  <si>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</si>
  <si>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</si>
  <si>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</si>
  <si>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</si>
  <si>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</si>
  <si>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</si>
  <si>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</si>
  <si>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</si>
  <si>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</si>
  <si>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</si>
  <si>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</si>
  <si>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</si>
  <si>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</si>
  <si>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</si>
  <si>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</si>
  <si>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</si>
  <si>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</si>
  <si>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</si>
  <si>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</si>
  <si>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</si>
  <si>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</si>
  <si>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</si>
  <si>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</si>
  <si>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</si>
  <si>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</si>
  <si>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</si>
  <si>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</si>
  <si>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</si>
  <si>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</si>
  <si>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</si>
  <si>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</si>
  <si>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</si>
  <si>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</si>
  <si>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</si>
  <si>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</si>
  <si>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</si>
  <si>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</si>
  <si>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</si>
  <si>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</si>
  <si>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</si>
  <si>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</si>
  <si>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</si>
  <si>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</si>
  <si>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</si>
  <si>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</si>
  <si>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</si>
  <si>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</si>
  <si>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</si>
  <si>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</si>
  <si>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</si>
  <si>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</si>
  <si>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</si>
  <si>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</si>
  <si>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</si>
  <si>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</si>
  <si>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</si>
  <si>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</si>
  <si>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</si>
  <si>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</si>
  <si>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</si>
  <si>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</si>
  <si>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</si>
  <si>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</si>
  <si>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</si>
  <si>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</si>
  <si>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</si>
  <si>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</si>
  <si>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</si>
  <si>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</si>
  <si>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</si>
  <si>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</si>
  <si>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</si>
  <si>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</si>
  <si>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</si>
  <si>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</si>
  <si>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</si>
  <si>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</si>
  <si>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</si>
  <si>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</si>
  <si>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</si>
  <si>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</si>
  <si>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</si>
  <si>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</si>
  <si>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</si>
  <si>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</si>
  <si>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</si>
  <si>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</si>
  <si>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</si>
  <si>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</si>
  <si>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</si>
  <si>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</si>
  <si>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</si>
  <si>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</si>
  <si>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</si>
  <si>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</si>
  <si>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</si>
  <si>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</si>
  <si>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</si>
  <si>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</si>
  <si>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</si>
  <si>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</si>
  <si>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</si>
  <si>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</si>
  <si>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</si>
  <si>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</si>
  <si>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</si>
  <si>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</si>
  <si>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</si>
  <si>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</si>
  <si>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</si>
  <si>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</si>
  <si>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</si>
  <si>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</si>
  <si>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</si>
  <si>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</si>
  <si>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</si>
  <si>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</si>
  <si>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</si>
  <si>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</si>
  <si>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</si>
  <si>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</si>
  <si>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</si>
  <si>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</si>
  <si>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</si>
  <si>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</si>
  <si>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</si>
  <si>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</si>
  <si>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</si>
  <si>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</si>
  <si>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</si>
  <si>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</si>
  <si>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</si>
  <si>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</si>
  <si>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</si>
  <si>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</si>
  <si>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</si>
  <si>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</si>
  <si>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</si>
  <si>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</si>
  <si>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</si>
  <si>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</si>
  <si>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</si>
  <si>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</si>
  <si>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</si>
  <si>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</si>
  <si>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</si>
  <si>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</si>
  <si>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</si>
  <si>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</si>
  <si>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</si>
  <si>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</si>
  <si>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</si>
  <si>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</si>
  <si>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</si>
  <si>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</si>
  <si>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</si>
  <si>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</si>
  <si>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</si>
  <si>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</si>
  <si>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</si>
  <si>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</si>
  <si>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</si>
  <si>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</si>
  <si>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</si>
  <si>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</si>
  <si>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</si>
  <si>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</si>
  <si>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</si>
  <si>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</si>
  <si>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</si>
  <si>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</si>
  <si>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</si>
  <si>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</si>
  <si>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</si>
  <si>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</si>
  <si>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</si>
  <si>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</si>
  <si>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</si>
  <si>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</si>
  <si>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</si>
  <si>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</si>
  <si>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</si>
  <si>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</si>
  <si>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</si>
  <si>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</si>
  <si>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</si>
  <si>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</si>
  <si>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</si>
  <si>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</si>
  <si>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</si>
  <si>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</si>
  <si>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</si>
  <si>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</si>
  <si>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</si>
  <si>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</si>
  <si>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</si>
  <si>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</si>
  <si>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</si>
  <si>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</si>
  <si>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</si>
  <si>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</si>
  <si>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</si>
  <si>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</si>
  <si>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</si>
  <si>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</si>
  <si>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</si>
  <si>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</si>
  <si>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</si>
  <si>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</si>
  <si>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</si>
  <si>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</si>
  <si>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</si>
  <si>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</si>
  <si>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</si>
  <si>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</si>
  <si>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</si>
  <si>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</si>
  <si>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</si>
  <si>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</si>
  <si>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</si>
  <si>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</si>
  <si>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</si>
  <si>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</si>
  <si>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</si>
  <si>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</si>
  <si>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</si>
  <si>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</si>
  <si>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</si>
  <si>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</si>
  <si>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</si>
  <si>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</si>
  <si>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</si>
  <si>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</si>
  <si>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</si>
  <si>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</si>
  <si>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</si>
  <si>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</si>
  <si>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</si>
  <si>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</si>
  <si>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</si>
  <si>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</si>
  <si>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</si>
  <si>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</si>
  <si>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</si>
  <si>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</si>
  <si>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</si>
  <si>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</si>
  <si>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</si>
  <si>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</si>
  <si>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</si>
  <si>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</si>
  <si>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</si>
  <si>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</si>
  <si>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</si>
  <si>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</si>
  <si>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</si>
  <si>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</si>
  <si>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</si>
  <si>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</si>
  <si>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</si>
  <si>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</si>
  <si>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</si>
  <si>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</si>
  <si>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</si>
  <si>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</si>
  <si>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</si>
  <si>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</si>
  <si>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</si>
  <si>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</si>
  <si>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</si>
  <si>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</si>
  <si>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</si>
  <si>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</si>
  <si>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</si>
  <si>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</si>
  <si>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</si>
  <si>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</si>
  <si>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</si>
  <si>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</si>
  <si>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</si>
  <si>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</si>
  <si>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</si>
  <si>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</si>
  <si>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</si>
  <si>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</si>
  <si>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</si>
  <si>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</si>
  <si>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</si>
  <si>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</si>
  <si>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</si>
  <si>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</si>
  <si>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</si>
  <si>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</si>
  <si>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</si>
  <si>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</si>
  <si>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</si>
  <si>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</si>
  <si>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</si>
  <si>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</si>
  <si>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</si>
  <si>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</si>
  <si>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</si>
  <si>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</si>
  <si>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</si>
  <si>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</si>
  <si>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</si>
  <si>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</si>
  <si>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</si>
  <si>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</si>
  <si>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</si>
  <si>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</si>
  <si>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</si>
  <si>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</si>
  <si>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</si>
  <si>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</si>
  <si>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</si>
  <si>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</si>
  <si>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</si>
  <si>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</si>
  <si>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</si>
  <si>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</si>
  <si>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</si>
  <si>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</si>
  <si>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</si>
  <si>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</si>
  <si>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</si>
  <si>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</si>
  <si>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</si>
  <si>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</si>
  <si>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</si>
  <si>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</si>
  <si>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</si>
  <si>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</si>
  <si>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</si>
  <si>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</si>
  <si>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</si>
  <si>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</si>
  <si>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</si>
  <si>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</si>
  <si>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</si>
  <si>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</si>
  <si>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</si>
  <si>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</si>
  <si>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</si>
  <si>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</si>
  <si>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</si>
  <si>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</si>
  <si>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</si>
  <si>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</si>
  <si>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</si>
  <si>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</si>
  <si>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</si>
  <si>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</si>
  <si>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</si>
  <si>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</si>
  <si>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</si>
  <si>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</si>
  <si>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</si>
  <si>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</si>
  <si>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</si>
  <si>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</si>
  <si>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</si>
  <si>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</si>
  <si>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</si>
  <si>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</si>
  <si>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</si>
  <si>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</si>
  <si>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</si>
  <si>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</si>
  <si>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</si>
  <si>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</si>
  <si>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</si>
  <si>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</si>
  <si>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</si>
  <si>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</si>
  <si>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</si>
  <si>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</si>
  <si>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</si>
  <si>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</si>
  <si>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</si>
  <si>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</si>
  <si>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</si>
  <si>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</si>
  <si>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</si>
  <si>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</si>
  <si>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</si>
  <si>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</si>
  <si>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</si>
  <si>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</si>
  <si>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</si>
  <si>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</si>
  <si>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</si>
  <si>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</si>
  <si>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</si>
  <si>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</si>
  <si>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</si>
  <si>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</si>
  <si>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</si>
  <si>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</si>
  <si>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</si>
  <si>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</si>
  <si>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</si>
  <si>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</si>
  <si>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</si>
  <si>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</si>
  <si>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</si>
  <si>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</si>
  <si>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</si>
  <si>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</si>
  <si>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</si>
  <si>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</si>
  <si>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</si>
  <si>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</si>
  <si>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</si>
  <si>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</si>
  <si>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</si>
  <si>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</si>
  <si>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</si>
  <si>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</si>
  <si>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</si>
  <si>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</si>
  <si>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</si>
  <si>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</si>
  <si>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</si>
  <si>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</si>
  <si>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</si>
  <si>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</si>
  <si>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</si>
  <si>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</si>
  <si>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</si>
  <si>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</si>
  <si>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</si>
  <si>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</si>
  <si>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</si>
  <si>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</si>
  <si>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</si>
  <si>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</si>
  <si>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</si>
  <si>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</si>
  <si>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</si>
  <si>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</si>
  <si>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</si>
  <si>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</si>
  <si>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</si>
  <si>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</si>
  <si>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</si>
  <si>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</si>
  <si>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</si>
  <si>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</si>
  <si>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</si>
  <si>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</si>
  <si>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</si>
  <si>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</si>
  <si>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</si>
  <si>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</si>
  <si>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</si>
  <si>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</si>
  <si>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</si>
  <si>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</si>
  <si>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</si>
  <si>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</si>
  <si>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</si>
  <si>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</si>
  <si>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</si>
  <si>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</si>
  <si>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</si>
  <si>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</si>
  <si>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</si>
  <si>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</si>
  <si>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</si>
  <si>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</si>
  <si>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</si>
  <si>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</si>
  <si>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</si>
  <si>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</si>
  <si>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</si>
  <si>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</si>
  <si>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</si>
  <si>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</si>
  <si>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</si>
  <si>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</si>
  <si>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</si>
  <si>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</si>
  <si>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</si>
  <si>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</si>
  <si>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</si>
  <si>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</si>
  <si>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</si>
  <si>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</si>
  <si>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</si>
  <si>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</si>
  <si>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</si>
  <si>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</si>
  <si>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</si>
  <si>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</si>
  <si>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</si>
  <si>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</si>
  <si>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</si>
  <si>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</si>
  <si>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</si>
  <si>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</si>
  <si>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</si>
  <si>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</si>
  <si>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</si>
  <si>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</si>
  <si>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</si>
  <si>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</si>
  <si>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</si>
  <si>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</si>
  <si>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</si>
  <si>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</si>
  <si>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</si>
  <si>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</si>
  <si>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</si>
  <si>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</si>
  <si>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</si>
  <si>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</si>
  <si>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</si>
  <si>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</si>
  <si>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</si>
  <si>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</si>
  <si>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</si>
  <si>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</si>
  <si>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</si>
  <si>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</si>
  <si>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</si>
  <si>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</si>
  <si>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</si>
  <si>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</si>
  <si>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</si>
  <si>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</si>
  <si>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</si>
  <si>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</si>
  <si>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</si>
  <si>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</si>
  <si>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</si>
  <si>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</si>
  <si>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</si>
  <si>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</si>
  <si>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</si>
  <si>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</si>
  <si>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</si>
  <si>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</si>
  <si>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</si>
  <si>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</si>
  <si>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</si>
  <si>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</si>
  <si>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</si>
  <si>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</si>
  <si>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</si>
  <si>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</si>
  <si>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</si>
  <si>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</si>
  <si>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</si>
  <si>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</si>
  <si>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</si>
  <si>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</si>
  <si>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</si>
  <si>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</si>
  <si>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</si>
  <si>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</si>
  <si>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</si>
  <si>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</si>
  <si>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</si>
  <si>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</si>
  <si>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</si>
  <si>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</si>
  <si>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</si>
  <si>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</si>
  <si>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</si>
  <si>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</si>
  <si>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</si>
  <si>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</si>
  <si>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</si>
  <si>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</si>
  <si>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</si>
  <si>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</si>
  <si>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</si>
  <si>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</si>
  <si>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</si>
  <si>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</si>
  <si>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</si>
  <si>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</si>
  <si>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</si>
  <si>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</si>
  <si>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</si>
  <si>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</si>
  <si>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</si>
  <si>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</si>
  <si>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</si>
  <si>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</si>
  <si>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</si>
  <si>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</si>
  <si>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</si>
  <si>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</si>
  <si>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</si>
  <si>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</si>
  <si>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</si>
  <si>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</si>
  <si>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</si>
  <si>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</si>
  <si>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</si>
  <si>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</si>
  <si>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</si>
  <si>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</si>
  <si>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</si>
  <si>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</si>
  <si>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</si>
  <si>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</si>
  <si>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</si>
  <si>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</si>
  <si>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</si>
  <si>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</si>
  <si>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</si>
  <si>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</si>
  <si>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</si>
  <si>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</si>
  <si>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</si>
  <si>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</si>
  <si>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</si>
  <si>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</si>
  <si>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</si>
  <si>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</si>
  <si>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</si>
  <si>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</si>
  <si>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</si>
  <si>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</si>
  <si>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</si>
  <si>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</si>
  <si>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</si>
  <si>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</si>
  <si>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</si>
  <si>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</si>
  <si>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</si>
  <si>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</si>
  <si>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</si>
  <si>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</si>
  <si>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</si>
  <si>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</si>
  <si>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</si>
  <si>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</si>
  <si>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</si>
  <si>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</si>
  <si>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</si>
  <si>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</si>
  <si>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</si>
  <si>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</si>
  <si>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</si>
  <si>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</si>
  <si>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</si>
  <si>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</si>
  <si>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</si>
  <si>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</si>
  <si>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</si>
  <si>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</si>
  <si>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</si>
  <si>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</si>
  <si>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</si>
  <si>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</si>
  <si>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</si>
  <si>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</si>
  <si>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</si>
  <si>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</si>
  <si>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</si>
  <si>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</si>
  <si>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</si>
  <si>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</si>
  <si>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</si>
  <si>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</si>
  <si>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</si>
  <si>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</si>
  <si>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</si>
  <si>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</si>
  <si>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</si>
  <si>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</si>
  <si>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</si>
  <si>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</si>
  <si>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</si>
  <si>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</si>
  <si>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</si>
  <si>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</si>
  <si>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</si>
  <si>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</si>
  <si>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</si>
  <si>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</si>
  <si>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</si>
  <si>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</si>
  <si>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</si>
  <si>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</si>
  <si>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</si>
  <si>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</si>
  <si>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</si>
  <si>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</si>
  <si>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</si>
  <si>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</si>
  <si>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</si>
  <si>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</si>
  <si>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</si>
  <si>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</si>
  <si>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</si>
  <si>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</si>
  <si>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</si>
  <si>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</si>
  <si>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</si>
  <si>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</si>
  <si>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</si>
  <si>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</si>
  <si>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</si>
  <si>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</si>
  <si>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</si>
  <si>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</si>
  <si>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</si>
  <si>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</si>
  <si>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</si>
  <si>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</si>
  <si>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</si>
  <si>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</si>
  <si>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</si>
  <si>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</si>
  <si>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</si>
  <si>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</si>
  <si>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</si>
  <si>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</si>
  <si>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</si>
  <si>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</si>
  <si>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</si>
  <si>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</si>
  <si>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</si>
  <si>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</si>
  <si>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</si>
  <si>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</si>
  <si>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</si>
  <si>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</si>
  <si>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</si>
  <si>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</si>
  <si>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</si>
  <si>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</si>
  <si>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</si>
  <si>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</si>
  <si>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</si>
  <si>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</si>
  <si>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</si>
  <si>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</si>
  <si>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</si>
  <si>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</si>
  <si>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</si>
  <si>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</si>
  <si>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</si>
  <si>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</si>
  <si>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</si>
  <si>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</si>
  <si>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</si>
  <si>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</si>
  <si>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</si>
  <si>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</si>
  <si>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</si>
  <si>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</si>
  <si>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</si>
  <si>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</si>
  <si>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</si>
  <si>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</si>
  <si>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</si>
  <si>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</si>
  <si>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</si>
  <si>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</si>
  <si>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</si>
  <si>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</si>
  <si>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</si>
  <si>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</si>
  <si>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</si>
  <si>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</si>
  <si>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</si>
  <si>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</si>
  <si>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</si>
  <si>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</si>
  <si>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</si>
  <si>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</si>
  <si>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</si>
  <si>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</si>
  <si>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</si>
  <si>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</si>
  <si>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</si>
  <si>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</si>
  <si>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</si>
  <si>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</si>
  <si>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</si>
  <si>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</si>
  <si>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</si>
  <si>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</si>
  <si>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</si>
  <si>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</si>
  <si>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</si>
  <si>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</si>
  <si>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</si>
  <si>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</si>
  <si>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</si>
  <si>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</si>
  <si>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</si>
  <si>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</si>
  <si>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</si>
  <si>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</si>
  <si>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</si>
  <si>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</si>
  <si>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</si>
  <si>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</si>
  <si>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</si>
  <si>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</si>
  <si>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</si>
  <si>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</si>
  <si>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</si>
  <si>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</si>
  <si>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</si>
  <si>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</si>
  <si>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</si>
  <si>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</si>
  <si>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</si>
  <si>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</si>
  <si>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</si>
  <si>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</si>
  <si>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</si>
  <si>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</si>
  <si>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</si>
  <si>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</si>
  <si>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</si>
  <si>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</si>
  <si>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</si>
  <si>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</si>
  <si>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</si>
  <si>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</si>
  <si>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</si>
  <si>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</si>
  <si>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</si>
  <si>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</si>
  <si>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</si>
  <si>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</si>
  <si>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</si>
  <si>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</si>
  <si>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</si>
  <si>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</si>
  <si>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</si>
  <si>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</si>
  <si>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</si>
  <si>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</si>
  <si>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</si>
  <si>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</si>
  <si>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</si>
  <si>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</si>
  <si>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</si>
  <si>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</si>
  <si>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</si>
  <si>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</si>
  <si>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</si>
  <si>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</si>
  <si>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</si>
  <si>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</si>
  <si>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</si>
  <si>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</si>
  <si>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</si>
  <si>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</si>
  <si>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</si>
  <si>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</si>
  <si>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</si>
  <si>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</si>
  <si>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</si>
  <si>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</si>
  <si>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</si>
  <si>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</si>
  <si>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</si>
  <si>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</si>
  <si>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</si>
  <si>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</si>
  <si>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</si>
  <si>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</si>
  <si>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</si>
  <si>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</si>
  <si>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</si>
  <si>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</si>
  <si>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</si>
  <si>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</si>
  <si>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</si>
  <si>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</si>
  <si>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</si>
  <si>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</si>
  <si>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</si>
  <si>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</si>
  <si>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</si>
  <si>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</si>
  <si>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</si>
  <si>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</si>
  <si>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</si>
  <si>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</si>
  <si>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</si>
  <si>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</si>
  <si>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</si>
  <si>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</si>
  <si>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</si>
  <si>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</si>
  <si>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</si>
  <si>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</si>
  <si>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</si>
  <si>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</si>
  <si>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</si>
  <si>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</si>
  <si>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</si>
  <si>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</si>
  <si>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</si>
  <si>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</si>
  <si>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</si>
  <si>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</si>
  <si>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</si>
  <si>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</si>
  <si>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</si>
  <si>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</si>
  <si>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</si>
  <si>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</si>
  <si>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</si>
  <si>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</si>
  <si>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</si>
  <si>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</si>
  <si>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</si>
  <si>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</si>
  <si>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</si>
  <si>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</si>
  <si>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</si>
  <si>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</si>
  <si>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</si>
  <si>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</si>
  <si>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</si>
  <si>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</si>
  <si>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</si>
  <si>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</si>
  <si>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</si>
  <si>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</si>
  <si>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</si>
  <si>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</si>
  <si>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</si>
  <si>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</si>
  <si>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</si>
  <si>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</si>
  <si>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</si>
  <si>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</si>
  <si>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</si>
  <si>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</si>
  <si>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</si>
  <si>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</si>
  <si>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</si>
  <si>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</si>
  <si>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</si>
  <si>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</si>
  <si>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</si>
  <si>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</si>
  <si>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</si>
  <si>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</si>
  <si>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</si>
  <si>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</si>
  <si>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</si>
  <si>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</si>
  <si>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</si>
  <si>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</si>
  <si>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</si>
  <si>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</si>
  <si>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</si>
  <si>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</si>
  <si>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</si>
  <si>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</si>
  <si>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</si>
  <si>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</si>
  <si>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</si>
  <si>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</si>
  <si>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</si>
  <si>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</si>
  <si>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</si>
  <si>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</si>
  <si>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</si>
  <si>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</si>
  <si>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</si>
  <si>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</si>
  <si>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</si>
  <si>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</si>
  <si>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</si>
  <si>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</si>
  <si>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</si>
  <si>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</si>
  <si>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</si>
  <si>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</si>
  <si>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</si>
  <si>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</si>
  <si>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</si>
  <si>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</si>
  <si>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</si>
  <si>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</si>
  <si>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</si>
  <si>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</si>
  <si>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</si>
  <si>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</si>
  <si>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</si>
  <si>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</si>
  <si>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</si>
  <si>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</si>
  <si>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</si>
  <si>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</si>
  <si>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</si>
  <si>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</si>
  <si>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</si>
  <si>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</si>
  <si>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</si>
  <si>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</si>
  <si>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</si>
  <si>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</si>
  <si>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</si>
  <si>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</si>
  <si>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</si>
  <si>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</si>
  <si>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</si>
  <si>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</si>
  <si>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</si>
  <si>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</si>
  <si>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</si>
  <si>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</si>
  <si>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</si>
  <si>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</si>
  <si>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</si>
  <si>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</si>
  <si>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</si>
  <si>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</si>
  <si>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</si>
  <si>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</si>
  <si>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</si>
  <si>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</si>
  <si>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</si>
  <si>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</si>
  <si>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</si>
  <si>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</si>
  <si>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</si>
  <si>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</si>
  <si>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</si>
  <si>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</si>
  <si>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</si>
  <si>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</si>
  <si>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</si>
  <si>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</si>
  <si>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</si>
  <si>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</si>
  <si>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</si>
  <si>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</si>
  <si>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</si>
  <si>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</si>
  <si>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</si>
  <si>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</si>
  <si>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</si>
  <si>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</si>
  <si>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</si>
  <si>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</si>
  <si>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</si>
  <si>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</si>
  <si>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</si>
  <si>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</si>
  <si>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</si>
  <si>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</si>
  <si>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</si>
  <si>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</si>
  <si>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</si>
  <si>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</si>
  <si>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</si>
  <si>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</si>
  <si>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</si>
  <si>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</si>
  <si>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</si>
  <si>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</si>
  <si>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</si>
  <si>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</si>
  <si>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</si>
  <si>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</si>
  <si>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</si>
  <si>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</si>
  <si>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</si>
  <si>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</si>
  <si>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</si>
  <si>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</si>
  <si>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</si>
  <si>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</si>
  <si>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</si>
  <si>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</si>
  <si>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</si>
  <si>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</si>
  <si>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</si>
  <si>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</si>
  <si>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</si>
  <si>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</si>
  <si>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</si>
  <si>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</si>
  <si>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</si>
  <si>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</si>
  <si>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</si>
  <si>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</si>
  <si>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</si>
  <si>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</si>
  <si>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</si>
  <si>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</si>
  <si>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</si>
  <si>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</si>
  <si>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</si>
  <si>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</si>
  <si>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</si>
  <si>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</si>
  <si>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</si>
  <si>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</si>
  <si>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</si>
  <si>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</si>
  <si>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</si>
  <si>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</si>
  <si>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</si>
  <si>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</si>
  <si>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</si>
  <si>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</si>
  <si>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</si>
  <si>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</si>
  <si>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</si>
  <si>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</si>
  <si>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</si>
  <si>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</si>
  <si>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</si>
  <si>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</si>
  <si>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</si>
  <si>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</si>
  <si>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</si>
  <si>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</si>
  <si>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</si>
  <si>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</si>
  <si>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</si>
  <si>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</si>
  <si>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</si>
  <si>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</si>
  <si>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</si>
  <si>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</si>
  <si>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</si>
  <si>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</si>
  <si>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</si>
  <si>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</si>
  <si>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</si>
  <si>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</si>
  <si>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</si>
  <si>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</si>
  <si>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</si>
  <si>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</si>
  <si>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</si>
  <si>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</si>
  <si>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</si>
  <si>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</si>
  <si>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</si>
  <si>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</si>
  <si>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</si>
  <si>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</si>
  <si>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</si>
  <si>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</si>
  <si>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</si>
  <si>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</si>
  <si>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</si>
  <si>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</si>
  <si>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</si>
  <si>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</si>
  <si>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</si>
  <si>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</si>
  <si>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</si>
  <si>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</si>
  <si>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</si>
  <si>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</si>
  <si>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</si>
  <si>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</si>
  <si>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</si>
  <si>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</si>
  <si>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</si>
  <si>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</si>
  <si>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</si>
  <si>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</si>
  <si>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</si>
  <si>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</si>
  <si>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</si>
  <si>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</si>
  <si>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</si>
  <si>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</si>
  <si>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</si>
  <si>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</si>
  <si>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</si>
  <si>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</si>
  <si>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</si>
  <si>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</si>
  <si>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</si>
  <si>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</si>
  <si>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</si>
  <si>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</si>
  <si>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</si>
  <si>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</si>
  <si>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</si>
  <si>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</si>
  <si>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</si>
  <si>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</si>
  <si>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</si>
  <si>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</si>
  <si>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</si>
  <si>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</si>
  <si>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</si>
  <si>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</si>
  <si>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</si>
  <si>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</si>
  <si>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</si>
  <si>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</si>
  <si>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</si>
  <si>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</si>
  <si>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</si>
  <si>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</si>
  <si>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</si>
  <si>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</si>
  <si>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</si>
  <si>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</si>
  <si>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</si>
  <si>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</si>
  <si>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</si>
  <si>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</si>
  <si>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</si>
  <si>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</si>
  <si>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</si>
  <si>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</si>
  <si>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</si>
  <si>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</si>
  <si>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</si>
  <si>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</si>
  <si>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</si>
  <si>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</si>
  <si>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</si>
  <si>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</si>
  <si>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</si>
  <si>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</si>
  <si>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</si>
  <si>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</si>
  <si>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</si>
  <si>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</si>
  <si>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</si>
  <si>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</si>
  <si>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</si>
  <si>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</si>
  <si>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</si>
  <si>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</si>
  <si>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</si>
  <si>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</si>
  <si>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</si>
  <si>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</si>
  <si>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</si>
  <si>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</si>
  <si>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</si>
  <si>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</si>
  <si>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</si>
  <si>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</si>
  <si>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</si>
  <si>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</si>
  <si>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</si>
  <si>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</si>
  <si>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</si>
  <si>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</si>
  <si>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</si>
  <si>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</si>
  <si>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</si>
  <si>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</si>
  <si>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</si>
  <si>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</si>
  <si>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</si>
  <si>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</si>
  <si>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</si>
  <si>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</si>
  <si>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</si>
  <si>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</si>
  <si>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</si>
  <si>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</si>
  <si>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</si>
  <si>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</si>
  <si>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</si>
  <si>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</si>
  <si>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</si>
  <si>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</si>
  <si>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</si>
  <si>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</si>
  <si>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</si>
  <si>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</si>
  <si>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</si>
  <si>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</si>
  <si>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</si>
  <si>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</si>
  <si>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</si>
  <si>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</si>
  <si>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</si>
  <si>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</si>
  <si>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</si>
  <si>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</si>
  <si>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</si>
  <si>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</si>
  <si>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</si>
  <si>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</si>
  <si>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</si>
  <si>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</si>
  <si>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</si>
  <si>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</si>
  <si>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</si>
  <si>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</si>
  <si>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</si>
  <si>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</si>
  <si>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</si>
  <si>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</si>
  <si>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</si>
  <si>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</si>
  <si>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</si>
  <si>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</si>
  <si>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</si>
  <si>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</si>
  <si>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</si>
  <si>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</si>
  <si>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</si>
  <si>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</si>
  <si>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</si>
  <si>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</si>
  <si>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</si>
  <si>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</si>
  <si>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</si>
  <si>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</si>
  <si>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</si>
  <si>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</si>
  <si>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</si>
  <si>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</si>
  <si>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</si>
  <si>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</si>
  <si>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</si>
  <si>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</si>
  <si>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</si>
  <si>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</si>
  <si>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</si>
  <si>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</si>
  <si>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</si>
  <si>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</si>
  <si>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</si>
  <si>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</si>
  <si>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</si>
  <si>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</si>
  <si>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</si>
  <si>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</si>
  <si>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</si>
  <si>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</si>
  <si>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</si>
  <si>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</si>
  <si>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</si>
  <si>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</si>
  <si>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</si>
  <si>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</si>
  <si>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</si>
  <si>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</si>
  <si>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</si>
  <si>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</si>
  <si>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</si>
  <si>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</si>
  <si>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</si>
  <si>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</si>
  <si>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</si>
  <si>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</si>
  <si>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</si>
  <si>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</si>
  <si>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</si>
  <si>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</si>
  <si>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</si>
  <si>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</si>
  <si>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</si>
  <si>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</si>
  <si>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</si>
  <si>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</si>
  <si>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</si>
  <si>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</si>
  <si>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</si>
  <si>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</si>
  <si>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</si>
  <si>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</si>
  <si>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</si>
  <si>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</si>
  <si>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</si>
  <si>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</si>
  <si>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</si>
  <si>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</si>
  <si>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</si>
  <si>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</si>
  <si>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</si>
  <si>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</si>
  <si>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</si>
  <si>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</si>
  <si>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</si>
  <si>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</si>
  <si>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</si>
  <si>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</si>
  <si>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</si>
  <si>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</si>
  <si>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</si>
  <si>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</si>
  <si>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</si>
  <si>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</si>
  <si>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</si>
  <si>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</si>
  <si>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</si>
  <si>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</si>
  <si>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</si>
  <si>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</si>
  <si>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</si>
  <si>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</si>
  <si>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</si>
  <si>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</si>
  <si>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</si>
  <si>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</si>
  <si>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</si>
  <si>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</si>
  <si>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</si>
  <si>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</si>
  <si>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</si>
  <si>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</si>
  <si>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</si>
  <si>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</si>
  <si>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</si>
  <si>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</si>
  <si>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</si>
  <si>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</si>
  <si>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</si>
  <si>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</si>
  <si>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</si>
  <si>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</si>
  <si>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</si>
  <si>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</si>
  <si>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</si>
  <si>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</si>
  <si>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</si>
  <si>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</si>
  <si>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</si>
  <si>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</si>
  <si>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</si>
  <si>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</si>
  <si>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</si>
  <si>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</si>
  <si>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</si>
  <si>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</si>
  <si>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</si>
  <si>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</si>
  <si>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</si>
  <si>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</si>
  <si>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</si>
  <si>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</si>
  <si>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</si>
  <si>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</si>
  <si>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</si>
  <si>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</si>
  <si>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</si>
  <si>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</si>
  <si>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</si>
  <si>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</si>
  <si>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</si>
  <si>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</si>
  <si>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</si>
  <si>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</si>
  <si>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</si>
  <si>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</si>
  <si>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</si>
  <si>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</si>
  <si>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</si>
  <si>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</si>
  <si>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</si>
  <si>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</si>
  <si>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</si>
  <si>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</si>
  <si>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</si>
  <si>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</si>
  <si>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</si>
  <si>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</si>
  <si>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</si>
  <si>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</si>
  <si>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</si>
  <si>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</si>
  <si>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</si>
  <si>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</si>
  <si>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</si>
  <si>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</si>
  <si>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</si>
  <si>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</si>
  <si>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</si>
  <si>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</si>
  <si>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</si>
  <si>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</si>
  <si>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</si>
  <si>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</si>
  <si>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</si>
  <si>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</si>
  <si>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</si>
  <si>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</si>
  <si>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</si>
  <si>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</si>
  <si>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</si>
  <si>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</si>
  <si>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</si>
  <si>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</si>
  <si>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</si>
  <si>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</si>
  <si>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</si>
  <si>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</si>
  <si>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</si>
  <si>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</si>
  <si>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</si>
  <si>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</si>
  <si>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</si>
  <si>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</si>
  <si>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</si>
  <si>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</si>
  <si>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</si>
  <si>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</si>
  <si>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</si>
  <si>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</si>
  <si>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</si>
  <si>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</si>
  <si>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</si>
  <si>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</si>
  <si>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</si>
  <si>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</si>
  <si>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</si>
  <si>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</si>
  <si>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</si>
  <si>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</si>
  <si>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</si>
  <si>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</si>
  <si>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</si>
  <si>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</si>
  <si>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</si>
  <si>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</si>
  <si>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</si>
  <si>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</si>
  <si>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</si>
  <si>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</si>
  <si>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</si>
  <si>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</si>
  <si>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</si>
  <si>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</si>
  <si>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</si>
  <si>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</si>
  <si>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</si>
  <si>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</si>
  <si>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</si>
  <si>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</si>
  <si>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</si>
  <si>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</si>
  <si>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</si>
  <si>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</si>
  <si>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</si>
  <si>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</si>
  <si>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</si>
  <si>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</si>
  <si>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</si>
  <si>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</si>
  <si>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</si>
  <si>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</si>
  <si>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</si>
  <si>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</si>
  <si>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</si>
  <si>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</si>
  <si>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</si>
  <si>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</si>
  <si>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</si>
  <si>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</si>
  <si>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</si>
  <si>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</si>
  <si>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</si>
  <si>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</si>
  <si>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</si>
  <si>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</si>
  <si>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</si>
  <si>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</si>
  <si>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</si>
  <si>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</si>
  <si>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</si>
  <si>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</si>
  <si>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</si>
  <si>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</si>
  <si>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</si>
  <si>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</si>
  <si>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</si>
  <si>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</si>
  <si>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</si>
  <si>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</si>
  <si>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</si>
  <si>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</si>
  <si>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</si>
  <si>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</si>
  <si>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</si>
  <si>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</si>
  <si>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</si>
  <si>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</si>
  <si>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</si>
  <si>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</si>
  <si>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</si>
  <si>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</si>
  <si>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</si>
  <si>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</si>
  <si>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</si>
  <si>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</si>
  <si>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</si>
  <si>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</si>
  <si>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</si>
  <si>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</si>
  <si>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</si>
  <si>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</si>
  <si>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</si>
  <si>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</si>
  <si>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</si>
  <si>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</si>
  <si>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</si>
  <si>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</si>
  <si>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</si>
  <si>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</si>
  <si>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</si>
  <si>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</si>
  <si>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</si>
  <si>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</si>
  <si>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</si>
  <si>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</si>
  <si>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</si>
  <si>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</si>
  <si>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</si>
  <si>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</si>
  <si>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</si>
  <si>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</si>
  <si>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</si>
  <si>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</si>
  <si>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</si>
  <si>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</si>
  <si>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</si>
  <si>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</si>
  <si>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</si>
  <si>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</si>
  <si>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</si>
  <si>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</si>
  <si>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</si>
  <si>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</si>
  <si>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</si>
  <si>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</si>
  <si>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</si>
  <si>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</si>
  <si>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</si>
  <si>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</si>
  <si>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</si>
  <si>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</si>
  <si>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</si>
  <si>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</si>
  <si>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</si>
  <si>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</si>
  <si>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</si>
  <si>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</si>
  <si>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</si>
  <si>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</si>
  <si>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</si>
  <si>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</si>
  <si>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</si>
  <si>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</si>
  <si>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</si>
  <si>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</si>
  <si>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</si>
  <si>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</si>
  <si>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</si>
  <si>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</si>
  <si>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</si>
  <si>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</si>
  <si>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</si>
  <si>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</si>
  <si>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</si>
  <si>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</si>
  <si>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</si>
  <si>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</si>
  <si>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</si>
  <si>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</si>
  <si>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</si>
  <si>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</si>
  <si>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</si>
  <si>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</si>
  <si>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</si>
  <si>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</si>
  <si>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</si>
  <si>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</si>
  <si>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</si>
  <si>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</si>
  <si>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</si>
  <si>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</si>
  <si>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</si>
  <si>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</si>
  <si>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</si>
  <si>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</si>
  <si>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</si>
  <si>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</si>
  <si>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</si>
  <si>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</si>
  <si>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</si>
  <si>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</si>
  <si>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</si>
  <si>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</si>
  <si>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</si>
  <si>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</si>
  <si>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</si>
  <si>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</si>
  <si>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</si>
  <si>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</si>
  <si>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</si>
  <si>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</si>
  <si>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</si>
  <si>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</si>
  <si>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</si>
  <si>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</si>
  <si>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</si>
  <si>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</si>
  <si>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</si>
  <si>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</si>
  <si>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</si>
  <si>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</si>
  <si>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</si>
  <si>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</si>
  <si>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</si>
  <si>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</si>
  <si>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</si>
  <si>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</si>
  <si>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</si>
  <si>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</si>
  <si>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</si>
  <si>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</si>
  <si>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</si>
  <si>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</si>
  <si>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</si>
  <si>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</si>
  <si>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</si>
  <si>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</si>
  <si>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</si>
  <si>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</si>
  <si>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</si>
  <si>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</si>
  <si>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</si>
  <si>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</si>
  <si>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</si>
  <si>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</si>
  <si>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</si>
  <si>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</si>
  <si>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</si>
  <si>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</si>
  <si>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</si>
  <si>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</si>
  <si>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</si>
  <si>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</si>
  <si>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</si>
  <si>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</si>
  <si>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</si>
  <si>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</si>
  <si>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</si>
  <si>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</si>
  <si>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</si>
  <si>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</si>
  <si>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</si>
  <si>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</si>
  <si>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</si>
  <si>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</si>
  <si>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</si>
  <si>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</si>
  <si>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</si>
  <si>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</si>
  <si>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</si>
  <si>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</si>
  <si>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</si>
  <si>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</si>
  <si>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</si>
  <si>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</si>
  <si>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</si>
  <si>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</si>
  <si>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</si>
  <si>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</si>
  <si>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</si>
  <si>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</si>
  <si>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</si>
  <si>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</si>
  <si>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</si>
  <si>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</si>
  <si>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</si>
  <si>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</si>
  <si>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</si>
  <si>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</si>
  <si>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</si>
  <si>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</si>
  <si>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</si>
  <si>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</si>
  <si>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</si>
  <si>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</si>
  <si>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</si>
  <si>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</si>
  <si>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</si>
  <si>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</si>
  <si>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</si>
  <si>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</si>
  <si>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</si>
  <si>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</si>
  <si>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</si>
  <si>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</si>
  <si>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</si>
  <si>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</si>
  <si>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</si>
  <si>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</si>
  <si>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</si>
  <si>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</si>
  <si>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</si>
  <si>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</si>
  <si>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</si>
  <si>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</si>
  <si>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</si>
  <si>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</si>
  <si>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</si>
  <si>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</si>
  <si>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</si>
  <si>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</si>
  <si>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</si>
  <si>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</si>
  <si>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</si>
  <si>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</si>
  <si>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</si>
  <si>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</si>
  <si>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</si>
  <si>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</si>
  <si>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</si>
  <si>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</si>
  <si>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</si>
  <si>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</si>
  <si>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</si>
  <si>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</si>
  <si>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</si>
  <si>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</si>
  <si>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</si>
  <si>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</si>
  <si>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</si>
  <si>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</si>
  <si>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</si>
  <si>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</si>
  <si>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</si>
  <si>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</si>
  <si>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</si>
  <si>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</si>
  <si>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</si>
  <si>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</si>
  <si>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</si>
  <si>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</si>
  <si>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</si>
  <si>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</si>
  <si>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</si>
  <si>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</si>
  <si>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</si>
  <si>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</si>
  <si>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</si>
  <si>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</si>
  <si>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</si>
  <si>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</si>
  <si>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</si>
  <si>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</si>
  <si>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</si>
  <si>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</si>
  <si>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</si>
  <si>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</si>
  <si>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</si>
  <si>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</si>
  <si>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</si>
  <si>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</si>
  <si>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</si>
  <si>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</si>
  <si>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</si>
  <si>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</si>
  <si>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</si>
  <si>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</si>
  <si>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</si>
  <si>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</si>
  <si>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</si>
  <si>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</si>
  <si>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</si>
  <si>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</si>
  <si>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</si>
  <si>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</si>
  <si>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</si>
  <si>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</si>
  <si>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</si>
  <si>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</si>
  <si>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</si>
  <si>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</si>
  <si>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</si>
  <si>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</si>
  <si>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</si>
  <si>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</si>
  <si>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</si>
  <si>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</si>
  <si>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</si>
  <si>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</si>
  <si>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</si>
  <si>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</si>
  <si>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</si>
  <si>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</si>
  <si>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</si>
  <si>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</si>
  <si>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</si>
  <si>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</si>
  <si>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</si>
  <si>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</si>
  <si>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</si>
  <si>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</si>
  <si>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</si>
  <si>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</si>
  <si>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</si>
  <si>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</si>
  <si>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</si>
  <si>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</si>
  <si>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</si>
  <si>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</si>
  <si>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</si>
  <si>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</si>
  <si>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</si>
  <si>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</si>
  <si>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</si>
  <si>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</si>
  <si>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</si>
  <si>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</si>
  <si>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</si>
  <si>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</si>
  <si>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</si>
  <si>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</si>
  <si>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</si>
  <si>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</si>
  <si>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</si>
  <si>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</si>
  <si>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</si>
  <si>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</si>
  <si>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</si>
  <si>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</si>
  <si>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</si>
  <si>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</si>
  <si>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</si>
  <si>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</si>
  <si>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</si>
  <si>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</si>
  <si>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</si>
  <si>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</si>
  <si>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</si>
  <si>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</si>
  <si>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</si>
  <si>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</si>
  <si>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</si>
  <si>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</si>
  <si>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</si>
  <si>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</si>
  <si>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</si>
  <si>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</si>
  <si>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</si>
  <si>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</si>
  <si>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</si>
  <si>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</si>
  <si>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</si>
  <si>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</si>
  <si>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</si>
  <si>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</si>
  <si>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</si>
  <si>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</si>
  <si>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</si>
  <si>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</si>
  <si>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</si>
  <si>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</si>
  <si>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</si>
  <si>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</si>
  <si>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</si>
  <si>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</si>
  <si>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</si>
  <si>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</si>
  <si>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</si>
  <si>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</si>
  <si>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</si>
  <si>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</si>
  <si>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</si>
  <si>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</si>
  <si>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</si>
  <si>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</si>
  <si>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</si>
  <si>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</si>
  <si>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</si>
  <si>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</si>
  <si>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</si>
  <si>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</si>
  <si>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</si>
  <si>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</si>
  <si>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</si>
  <si>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</si>
  <si>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</si>
  <si>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</si>
  <si>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</si>
  <si>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</si>
  <si>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</si>
  <si>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</si>
  <si>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</si>
  <si>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</si>
  <si>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</si>
  <si>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</si>
  <si>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</si>
  <si>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</si>
  <si>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</si>
  <si>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</si>
  <si>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</si>
  <si>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</si>
  <si>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</si>
  <si>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</si>
  <si>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</si>
  <si>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</si>
  <si>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</si>
  <si>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</si>
  <si>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</si>
  <si>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</si>
  <si>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</si>
  <si>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</si>
  <si>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</si>
  <si>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</si>
  <si>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</si>
  <si>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</si>
  <si>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</si>
  <si>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</si>
  <si>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</si>
  <si>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</si>
  <si>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</si>
  <si>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</si>
  <si>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</si>
  <si>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</si>
  <si>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</si>
  <si>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</si>
  <si>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</si>
  <si>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</si>
  <si>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</si>
  <si>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</si>
  <si>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</si>
  <si>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</si>
  <si>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</si>
  <si>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</si>
  <si>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</si>
  <si>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</si>
  <si>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</si>
  <si>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</si>
  <si>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</si>
  <si>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</si>
  <si>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</si>
  <si>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</si>
  <si>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</si>
  <si>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</si>
  <si>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</si>
  <si>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</si>
  <si>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</si>
  <si>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</si>
  <si>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</si>
  <si>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</si>
  <si>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</si>
  <si>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</si>
  <si>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</si>
  <si>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</si>
  <si>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</si>
  <si>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</si>
  <si>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</si>
  <si>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</si>
  <si>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</si>
  <si>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</si>
  <si>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</si>
  <si>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</si>
  <si>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</si>
  <si>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</si>
  <si>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</si>
  <si>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</si>
  <si>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</si>
  <si>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</si>
  <si>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</si>
  <si>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</si>
  <si>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</si>
  <si>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</si>
  <si>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</si>
  <si>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</si>
  <si>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</si>
  <si>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</si>
  <si>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</si>
  <si>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</si>
  <si>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</si>
  <si>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</si>
  <si>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</si>
  <si>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</si>
  <si>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</si>
  <si>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</si>
  <si>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</si>
  <si>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</si>
  <si>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</si>
  <si>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</si>
  <si>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</si>
  <si>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</si>
  <si>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</si>
  <si>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</si>
  <si>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</si>
  <si>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</si>
  <si>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</si>
  <si>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</si>
  <si>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</si>
  <si>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</si>
  <si>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</si>
  <si>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</si>
  <si>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</si>
  <si>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</si>
  <si>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</si>
  <si>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</si>
  <si>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</si>
  <si>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</si>
  <si>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</si>
  <si>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</si>
  <si>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</si>
  <si>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</si>
  <si>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</si>
  <si>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</si>
  <si>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</si>
  <si>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</si>
  <si>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</si>
  <si>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</si>
  <si>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</si>
  <si>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</si>
  <si>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</si>
  <si>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</si>
  <si>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</si>
  <si>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</si>
  <si>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</si>
  <si>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</si>
  <si>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</si>
  <si>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</si>
  <si>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</si>
  <si>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</si>
  <si>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</si>
  <si>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</si>
  <si>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</si>
  <si>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</si>
  <si>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</si>
  <si>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</si>
  <si>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</si>
  <si>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</si>
  <si>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</si>
  <si>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</si>
  <si>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</si>
  <si>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</si>
  <si>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</si>
  <si>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</si>
  <si>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</si>
  <si>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</si>
  <si>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</si>
  <si>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</si>
  <si>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</si>
  <si>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</si>
  <si>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</si>
  <si>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</si>
  <si>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</si>
  <si>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</si>
  <si>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</si>
  <si>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</si>
  <si>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</si>
  <si>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</si>
  <si>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</si>
  <si>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</si>
  <si>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</si>
  <si>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</si>
  <si>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</si>
  <si>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</si>
  <si>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</si>
  <si>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</si>
  <si>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</si>
  <si>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</si>
  <si>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</si>
  <si>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</si>
  <si>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</si>
  <si>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</si>
  <si>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</si>
  <si>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</si>
  <si>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</si>
  <si>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</si>
  <si>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</si>
  <si>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</si>
  <si>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</si>
  <si>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</si>
  <si>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</si>
  <si>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</si>
  <si>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</si>
  <si>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</si>
  <si>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</si>
  <si>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</si>
  <si>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</si>
  <si>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</si>
  <si>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</si>
  <si>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</si>
  <si>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</si>
  <si>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</si>
  <si>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</si>
  <si>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</si>
  <si>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</si>
  <si>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</si>
  <si>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</si>
  <si>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</si>
  <si>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</si>
  <si>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</si>
  <si>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</si>
  <si>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</si>
  <si>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</si>
  <si>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</si>
  <si>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</si>
  <si>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</si>
  <si>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</si>
  <si>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</si>
  <si>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</si>
  <si>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</si>
  <si>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</si>
  <si>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</si>
  <si>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</si>
  <si>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</si>
  <si>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</si>
  <si>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</si>
  <si>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</si>
  <si>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</si>
  <si>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</si>
  <si>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</si>
  <si>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</si>
  <si>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</si>
  <si>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</si>
  <si>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</si>
  <si>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</si>
  <si>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</si>
  <si>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</si>
  <si>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</si>
  <si>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</si>
  <si>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</si>
  <si>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</si>
  <si>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</si>
  <si>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</si>
  <si>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</si>
  <si>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</si>
  <si>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</si>
  <si>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</si>
  <si>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</si>
  <si>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</si>
  <si>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</si>
  <si>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</si>
  <si>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</si>
  <si>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</si>
  <si>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</si>
  <si>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</si>
  <si>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</si>
  <si>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</si>
  <si>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</si>
  <si>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</si>
  <si>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</si>
  <si>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</si>
  <si>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</si>
  <si>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</si>
  <si>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</si>
  <si>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</si>
  <si>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</si>
  <si>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</si>
  <si>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</si>
  <si>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</si>
  <si>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</si>
  <si>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</si>
  <si>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</si>
  <si>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</si>
  <si>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</si>
  <si>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</si>
  <si>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</si>
  <si>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</si>
  <si>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</si>
  <si>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</si>
  <si>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</si>
  <si>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</si>
  <si>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</si>
  <si>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</si>
  <si>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</si>
  <si>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</si>
  <si>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</si>
  <si>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</si>
  <si>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</si>
  <si>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</si>
  <si>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</si>
  <si>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</si>
  <si>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</si>
  <si>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</si>
  <si>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</si>
  <si>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</si>
  <si>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</si>
  <si>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</si>
  <si>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</si>
  <si>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</si>
  <si>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</si>
  <si>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</si>
  <si>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</si>
  <si>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</si>
  <si>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</si>
  <si>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</si>
  <si>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</si>
  <si>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</si>
  <si>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</si>
  <si>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</si>
  <si>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</si>
  <si>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</si>
  <si>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</si>
  <si>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</si>
  <si>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</si>
  <si>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</si>
  <si>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</si>
  <si>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</si>
  <si>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</si>
  <si>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</si>
  <si>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</si>
  <si>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</si>
  <si>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</si>
  <si>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</si>
  <si>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</si>
  <si>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</si>
  <si>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</si>
  <si>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</si>
  <si>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</si>
  <si>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</si>
  <si>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</si>
  <si>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</si>
  <si>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</si>
  <si>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</si>
  <si>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</si>
  <si>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</si>
  <si>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</si>
  <si>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</si>
  <si>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</si>
  <si>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</si>
  <si>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</si>
  <si>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</si>
  <si>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</si>
  <si>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</si>
  <si>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</si>
  <si>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</si>
  <si>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</si>
  <si>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</si>
  <si>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</si>
  <si>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</si>
  <si>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</si>
  <si>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</si>
  <si>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</si>
  <si>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</si>
  <si>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</si>
  <si>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</si>
  <si>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</si>
  <si>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</si>
  <si>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</si>
  <si>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</si>
  <si>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</si>
  <si>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</si>
  <si>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</si>
  <si>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</si>
  <si>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</si>
  <si>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</si>
  <si>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</si>
  <si>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</si>
  <si>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</si>
  <si>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</si>
  <si>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</si>
  <si>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</si>
  <si>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</si>
  <si>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</si>
  <si>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</si>
  <si>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</si>
  <si>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</si>
  <si>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</si>
  <si>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</si>
  <si>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</si>
  <si>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</si>
  <si>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</si>
  <si>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</si>
  <si>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</si>
  <si>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</si>
  <si>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</si>
  <si>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</si>
  <si>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</si>
  <si>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</si>
  <si>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</si>
  <si>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</si>
  <si>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</si>
  <si>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</si>
  <si>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</si>
  <si>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</si>
  <si>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</si>
  <si>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</si>
  <si>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</si>
  <si>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</si>
  <si>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</si>
  <si>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</si>
  <si>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</si>
  <si>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</si>
  <si>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</si>
  <si>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</si>
  <si>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</si>
  <si>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</si>
  <si>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</si>
  <si>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</si>
  <si>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</si>
  <si>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</si>
  <si>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</si>
  <si>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</si>
  <si>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</si>
  <si>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</si>
  <si>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</si>
  <si>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</si>
  <si>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</si>
  <si>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</si>
  <si>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</si>
  <si>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</si>
  <si>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</si>
  <si>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</si>
  <si>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</si>
  <si>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</si>
  <si>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</si>
  <si>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</si>
  <si>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</si>
  <si>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</si>
  <si>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</si>
  <si>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</si>
  <si>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</si>
  <si>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</si>
  <si>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</si>
  <si>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</si>
  <si>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</si>
  <si>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</si>
  <si>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</si>
  <si>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</si>
  <si>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</si>
  <si>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</si>
  <si>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</si>
  <si>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</si>
  <si>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</si>
  <si>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</si>
  <si>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</si>
  <si>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</si>
  <si>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</si>
  <si>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</si>
  <si>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</si>
  <si>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</si>
  <si>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</si>
  <si>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</si>
  <si>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</si>
  <si>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</si>
  <si>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</si>
  <si>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</si>
  <si>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</si>
  <si>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</si>
  <si>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</si>
  <si>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</si>
  <si>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</si>
  <si>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</si>
  <si>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</si>
  <si>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</si>
  <si>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</si>
  <si>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</si>
  <si>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</si>
  <si>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</si>
  <si>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</si>
  <si>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</si>
  <si>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</si>
  <si>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</si>
  <si>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</si>
  <si>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</si>
  <si>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</si>
  <si>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</si>
  <si>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</si>
  <si>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</si>
  <si>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</si>
  <si>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</si>
  <si>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</si>
  <si>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</si>
  <si>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</si>
  <si>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</si>
  <si>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</si>
  <si>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</si>
  <si>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</si>
  <si>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</si>
  <si>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</si>
  <si>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</si>
  <si>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</si>
  <si>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</si>
  <si>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</si>
  <si>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</si>
  <si>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</si>
  <si>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</si>
  <si>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</si>
  <si>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</si>
  <si>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</si>
  <si>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</si>
  <si>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</si>
  <si>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</si>
  <si>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</si>
  <si>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</si>
  <si>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</si>
  <si>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</si>
  <si>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</si>
  <si>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</si>
  <si>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</si>
  <si>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</si>
  <si>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</si>
  <si>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</si>
  <si>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</si>
  <si>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</si>
  <si>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</si>
  <si>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</si>
  <si>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</si>
  <si>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</si>
  <si>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</si>
  <si>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</si>
  <si>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</si>
  <si>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</si>
  <si>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</si>
  <si>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</si>
  <si>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</si>
  <si>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</si>
  <si>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</si>
  <si>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</si>
  <si>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</si>
  <si>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</si>
  <si>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</si>
  <si>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</si>
  <si>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</si>
  <si>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</si>
  <si>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</si>
  <si>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</si>
  <si>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</si>
  <si>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</si>
  <si>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</si>
  <si>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</si>
  <si>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</si>
  <si>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</si>
  <si>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</si>
  <si>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</si>
  <si>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</si>
  <si>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</si>
  <si>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</si>
  <si>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</si>
  <si>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</si>
  <si>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</si>
  <si>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</si>
  <si>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</si>
  <si>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</si>
  <si>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</si>
  <si>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</si>
  <si>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</si>
  <si>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</si>
  <si>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</si>
  <si>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</si>
  <si>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</si>
  <si>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</si>
  <si>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</si>
  <si>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</si>
  <si>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</si>
  <si>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</si>
  <si>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</si>
  <si>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</si>
  <si>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</si>
  <si>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</si>
  <si>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</si>
  <si>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</si>
  <si>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</si>
  <si>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</si>
  <si>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</si>
  <si>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</si>
  <si>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</si>
  <si>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</si>
  <si>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</si>
  <si>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</si>
  <si>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</si>
  <si>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</si>
  <si>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</si>
  <si>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</si>
  <si>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</si>
  <si>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</si>
  <si>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</si>
  <si>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</si>
  <si>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</si>
  <si>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</si>
  <si>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</si>
  <si>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</si>
  <si>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</si>
  <si>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</si>
  <si>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</si>
  <si>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</si>
  <si>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</si>
  <si>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</si>
  <si>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</si>
  <si>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</si>
  <si>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</si>
  <si>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</si>
  <si>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</si>
  <si>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</si>
  <si>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</si>
  <si>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</si>
  <si>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</si>
  <si>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</si>
  <si>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</si>
  <si>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</si>
  <si>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</si>
  <si>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</si>
  <si>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</si>
  <si>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</si>
  <si>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</si>
  <si>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</si>
  <si>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</si>
  <si>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</si>
  <si>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</si>
  <si>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</si>
  <si>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</si>
  <si>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</si>
  <si>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</si>
  <si>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</si>
  <si>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</si>
  <si>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</si>
  <si>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</si>
  <si>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</si>
  <si>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</si>
  <si>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</si>
  <si>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</si>
  <si>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</si>
  <si>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</si>
  <si>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</si>
  <si>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</si>
  <si>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</si>
  <si>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</si>
  <si>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</si>
  <si>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</si>
  <si>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</si>
  <si>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</si>
  <si>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</si>
  <si>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</si>
  <si>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</si>
  <si>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</si>
  <si>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</si>
  <si>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</si>
  <si>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</si>
  <si>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</si>
  <si>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</si>
  <si>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</si>
  <si>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</si>
  <si>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</si>
  <si>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</si>
  <si>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</si>
  <si>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</si>
  <si>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</si>
  <si>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</si>
  <si>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</si>
  <si>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</si>
  <si>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</si>
  <si>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</si>
  <si>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</si>
  <si>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</si>
  <si>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</si>
  <si>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</si>
  <si>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</si>
  <si>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</si>
  <si>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</si>
  <si>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</si>
  <si>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</si>
  <si>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</si>
  <si>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</si>
  <si>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</si>
  <si>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</si>
  <si>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</si>
  <si>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</si>
  <si>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</si>
  <si>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</si>
  <si>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</si>
  <si>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</si>
  <si>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</si>
  <si>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</si>
  <si>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</si>
  <si>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</si>
  <si>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</si>
  <si>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</si>
  <si>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</si>
  <si>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</si>
  <si>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</si>
  <si>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</si>
  <si>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</si>
  <si>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</si>
  <si>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</si>
  <si>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</si>
  <si>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</si>
  <si>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</si>
  <si>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</si>
  <si>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</si>
  <si>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</si>
  <si>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</si>
  <si>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</si>
  <si>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</si>
  <si>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</si>
  <si>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</si>
  <si>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</si>
  <si>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</si>
  <si>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</si>
  <si>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</si>
  <si>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</si>
  <si>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</si>
  <si>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</si>
  <si>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</si>
  <si>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</si>
  <si>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</si>
  <si>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</si>
  <si>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</si>
  <si>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</si>
  <si>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</si>
  <si>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</si>
  <si>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</si>
  <si>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</si>
  <si>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</si>
  <si>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</si>
  <si>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</si>
  <si>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</si>
  <si>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</si>
  <si>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</si>
  <si>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</si>
  <si>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</si>
  <si>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</si>
  <si>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</si>
  <si>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</si>
  <si>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</si>
  <si>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</si>
  <si>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</si>
  <si>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</si>
  <si>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</si>
  <si>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</si>
  <si>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</si>
  <si>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</si>
  <si>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</si>
  <si>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</si>
  <si>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</si>
  <si>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</si>
  <si>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</si>
  <si>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</si>
  <si>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</si>
  <si>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</si>
  <si>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</si>
  <si>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</si>
  <si>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</si>
  <si>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</si>
  <si>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</si>
  <si>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</si>
  <si>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</si>
  <si>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</si>
  <si>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</si>
  <si>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</si>
  <si>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</si>
  <si>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</si>
  <si>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</si>
  <si>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</si>
  <si>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</si>
  <si>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</si>
  <si>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</si>
  <si>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</si>
  <si>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</si>
  <si>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</si>
  <si>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</si>
  <si>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</si>
  <si>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</si>
  <si>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</si>
  <si>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</si>
  <si>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</si>
  <si>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</si>
  <si>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</si>
  <si>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</si>
  <si>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</si>
  <si>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</si>
  <si>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</si>
  <si>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</si>
  <si>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</si>
  <si>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</si>
  <si>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</si>
  <si>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</si>
  <si>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</si>
  <si>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</si>
  <si>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</si>
  <si>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</si>
  <si>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</si>
  <si>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</si>
  <si>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</si>
  <si>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</si>
  <si>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</si>
  <si>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</si>
  <si>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</si>
  <si>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</si>
  <si>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</si>
  <si>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</si>
  <si>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</si>
  <si>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</si>
  <si>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</si>
  <si>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</si>
  <si>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</si>
  <si>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</si>
  <si>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</si>
  <si>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</si>
  <si>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</si>
  <si>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</si>
  <si>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</si>
  <si>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</si>
  <si>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</si>
  <si>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</si>
  <si>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</si>
  <si>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</si>
  <si>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</si>
  <si>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</si>
  <si>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</si>
  <si>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</si>
  <si>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</si>
  <si>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</si>
  <si>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</si>
  <si>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</si>
  <si>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</si>
  <si>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</si>
  <si>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</si>
  <si>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</si>
  <si>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</si>
  <si>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</si>
  <si>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</si>
  <si>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</si>
  <si>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</si>
  <si>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</si>
  <si>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</si>
  <si>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</si>
  <si>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</si>
  <si>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</si>
  <si>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</si>
  <si>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</si>
  <si>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</si>
  <si>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</si>
  <si>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</si>
  <si>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</si>
  <si>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</si>
  <si>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</si>
  <si>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</si>
  <si>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</si>
  <si>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</si>
  <si>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</si>
  <si>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</si>
  <si>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</si>
  <si>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</si>
  <si>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</si>
  <si>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</si>
  <si>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</si>
  <si>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</si>
  <si>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</si>
  <si>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</si>
  <si>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</si>
  <si>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</si>
  <si>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</si>
  <si>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</si>
  <si>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</si>
  <si>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</si>
  <si>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</si>
  <si>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</si>
  <si>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</si>
  <si>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</si>
  <si>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</si>
  <si>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</si>
  <si>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</si>
  <si>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</si>
  <si>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</si>
  <si>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</si>
  <si>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</si>
  <si>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</si>
  <si>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</si>
  <si>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</si>
  <si>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</si>
  <si>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</si>
  <si>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</si>
  <si>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</si>
  <si>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</si>
  <si>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</si>
  <si>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</si>
  <si>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</si>
  <si>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</si>
  <si>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</si>
  <si>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</si>
  <si>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</si>
  <si>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</si>
  <si>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</si>
  <si>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</si>
  <si>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</si>
  <si>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</si>
  <si>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</si>
  <si>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</si>
  <si>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</si>
  <si>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</si>
  <si>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</si>
  <si>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</si>
  <si>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</si>
  <si>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</si>
  <si>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</si>
  <si>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</si>
  <si>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</si>
  <si>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</si>
  <si>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</si>
  <si>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</si>
  <si>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</si>
  <si>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</si>
  <si>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</si>
  <si>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</si>
  <si>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</si>
  <si>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</si>
  <si>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</si>
  <si>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</si>
  <si>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</si>
  <si>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</si>
  <si>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</si>
  <si>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</si>
  <si>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</si>
  <si>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</si>
  <si>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</si>
  <si>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</si>
  <si>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</si>
  <si>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</si>
  <si>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</si>
  <si>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</si>
  <si>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</si>
  <si>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</si>
  <si>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</si>
  <si>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</si>
  <si>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</si>
  <si>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</si>
  <si>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</si>
  <si>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</si>
  <si>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</si>
  <si>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</si>
  <si>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</si>
  <si>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</si>
  <si>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</si>
  <si>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</si>
  <si>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</si>
  <si>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</si>
  <si>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</si>
  <si>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</si>
  <si>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</si>
  <si>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</si>
  <si>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</si>
  <si>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</si>
  <si>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</si>
  <si>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</si>
  <si>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</si>
  <si>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</si>
  <si>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</si>
  <si>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</si>
  <si>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</si>
  <si>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</si>
  <si>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</si>
  <si>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</si>
  <si>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</si>
  <si>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</si>
  <si>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</si>
  <si>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</si>
  <si>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</si>
  <si>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</si>
  <si>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</si>
  <si>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</si>
  <si>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</si>
  <si>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</si>
  <si>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</si>
  <si>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</si>
  <si>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</si>
  <si>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</si>
  <si>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</si>
  <si>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</si>
  <si>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</si>
  <si>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</si>
  <si>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</si>
  <si>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</si>
  <si>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</si>
  <si>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</si>
  <si>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</si>
  <si>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</si>
  <si>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</si>
  <si>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</si>
  <si>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</si>
  <si>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</si>
  <si>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</si>
  <si>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</si>
  <si>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</si>
  <si>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</si>
  <si>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</si>
  <si>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</si>
  <si>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</si>
  <si>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</si>
  <si>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</si>
  <si>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</si>
  <si>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</si>
  <si>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</si>
  <si>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</si>
  <si>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</si>
  <si>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</si>
  <si>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</si>
  <si>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</si>
  <si>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</si>
  <si>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</si>
  <si>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</si>
  <si>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</si>
  <si>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</si>
  <si>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</si>
  <si>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</si>
  <si>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</si>
  <si>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</si>
  <si>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</si>
  <si>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</si>
  <si>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</si>
  <si>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</si>
  <si>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</si>
  <si>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</si>
  <si>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</si>
  <si>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</si>
  <si>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</si>
  <si>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</si>
  <si>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</si>
  <si>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</si>
  <si>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</si>
  <si>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</si>
  <si>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</si>
  <si>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</si>
  <si>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</si>
  <si>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</si>
  <si>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</si>
  <si>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</si>
  <si>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</si>
  <si>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</si>
  <si>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</si>
  <si>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</si>
  <si>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</si>
  <si>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</si>
  <si>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</si>
  <si>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</si>
  <si>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</si>
  <si>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</si>
  <si>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</si>
  <si>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</si>
  <si>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</si>
  <si>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</si>
  <si>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</si>
  <si>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</si>
  <si>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</si>
  <si>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</si>
  <si>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</si>
  <si>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</si>
  <si>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</si>
  <si>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</si>
  <si>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</si>
  <si>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</si>
  <si>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</si>
  <si>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</si>
  <si>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</si>
  <si>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</si>
  <si>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</si>
  <si>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</si>
  <si>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</si>
  <si>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</si>
  <si>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</si>
  <si>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</si>
  <si>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</si>
  <si>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</si>
  <si>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</si>
  <si>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</si>
  <si>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</si>
  <si>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</si>
  <si>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</si>
  <si>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</si>
  <si>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</si>
  <si>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</si>
  <si>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</si>
  <si>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</si>
  <si>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</si>
  <si>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</si>
  <si>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</si>
  <si>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</si>
  <si>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</si>
  <si>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</si>
  <si>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</si>
  <si>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</si>
  <si>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</si>
  <si>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</si>
  <si>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</si>
  <si>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</si>
  <si>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</si>
  <si>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</si>
  <si>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</si>
  <si>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</si>
  <si>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</si>
  <si>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</si>
  <si>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</si>
  <si>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</si>
  <si>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</si>
  <si>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</si>
  <si>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</si>
  <si>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</si>
  <si>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</si>
  <si>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</si>
  <si>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</si>
  <si>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</si>
  <si>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</si>
  <si>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</si>
  <si>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</si>
  <si>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</si>
  <si>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</si>
  <si>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</si>
  <si>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</si>
  <si>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</si>
  <si>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</si>
  <si>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</si>
  <si>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</si>
  <si>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</si>
  <si>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</si>
  <si>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</si>
  <si>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</si>
  <si>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</si>
  <si>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</si>
  <si>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</si>
  <si>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</si>
  <si>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</si>
  <si>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</si>
  <si>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</si>
  <si>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</si>
  <si>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</si>
  <si>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</si>
  <si>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</si>
  <si>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</si>
  <si>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</si>
  <si>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</si>
  <si>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</si>
  <si>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</si>
  <si>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</si>
  <si>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</si>
  <si>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</si>
  <si>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</si>
  <si>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</si>
  <si>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</si>
  <si>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</si>
  <si>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</si>
  <si>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</si>
  <si>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</si>
  <si>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</si>
  <si>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</si>
  <si>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</si>
  <si>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</si>
  <si>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</si>
  <si>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</si>
  <si>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</si>
  <si>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</si>
  <si>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</si>
  <si>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</si>
  <si>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</si>
  <si>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</si>
  <si>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</si>
  <si>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</si>
  <si>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</si>
  <si>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</si>
  <si>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</si>
  <si>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</si>
  <si>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</si>
  <si>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</si>
  <si>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</si>
  <si>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</si>
  <si>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</si>
  <si>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</si>
  <si>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</si>
  <si>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</si>
  <si>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</si>
  <si>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</si>
  <si>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</si>
  <si>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</si>
  <si>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</si>
  <si>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</si>
  <si>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</si>
  <si>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</si>
  <si>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</si>
  <si>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</si>
  <si>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</si>
  <si>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</si>
  <si>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</si>
  <si>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</si>
  <si>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</si>
  <si>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</si>
  <si>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</si>
  <si>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</si>
  <si>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</si>
  <si>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</si>
  <si>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</si>
  <si>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</si>
  <si>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</si>
  <si>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</si>
  <si>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</si>
  <si>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</si>
  <si>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</si>
  <si>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</si>
  <si>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</si>
  <si>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</si>
  <si>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</si>
  <si>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</si>
  <si>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</si>
  <si>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</si>
  <si>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</si>
  <si>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</si>
  <si>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</si>
  <si>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</si>
  <si>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</si>
  <si>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</si>
  <si>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</si>
  <si>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</si>
  <si>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</si>
  <si>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</si>
  <si>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</si>
  <si>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</si>
  <si>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</si>
  <si>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</si>
  <si>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</si>
  <si>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</si>
  <si>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</si>
  <si>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</si>
  <si>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</si>
  <si>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</si>
  <si>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</si>
  <si>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</si>
  <si>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</si>
  <si>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</si>
  <si>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</si>
  <si>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</si>
  <si>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</si>
  <si>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</si>
  <si>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</si>
  <si>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</si>
  <si>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</si>
  <si>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</si>
  <si>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</si>
  <si>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</si>
  <si>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</si>
  <si>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</si>
  <si>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</si>
  <si>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</si>
  <si>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</si>
  <si>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</si>
  <si>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</si>
  <si>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</si>
  <si>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</si>
  <si>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</si>
  <si>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</si>
  <si>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</si>
  <si>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</si>
  <si>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</si>
  <si>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</si>
  <si>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</si>
  <si>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</si>
  <si>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</si>
  <si>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</si>
  <si>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</si>
  <si>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</si>
  <si>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</si>
  <si>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</si>
  <si>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</si>
  <si>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</si>
  <si>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</si>
  <si>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</si>
  <si>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</si>
  <si>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</si>
  <si>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</si>
  <si>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</si>
  <si>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</si>
  <si>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</si>
  <si>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</si>
  <si>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</si>
  <si>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</si>
  <si>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</si>
  <si>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</si>
  <si>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</si>
  <si>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</si>
  <si>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</si>
  <si>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</si>
  <si>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</si>
  <si>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</si>
  <si>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</si>
  <si>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</si>
  <si>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</si>
  <si>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</si>
  <si>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</si>
  <si>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</si>
  <si>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</si>
  <si>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</si>
  <si>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</si>
  <si>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</si>
  <si>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</si>
  <si>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</si>
  <si>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</si>
  <si>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</si>
  <si>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</si>
  <si>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</si>
  <si>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</si>
  <si>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</si>
  <si>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</si>
  <si>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</si>
  <si>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</si>
  <si>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</si>
  <si>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</si>
  <si>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</si>
  <si>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</si>
  <si>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</si>
  <si>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</si>
  <si>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</si>
  <si>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</si>
  <si>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</si>
  <si>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</si>
  <si>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</si>
  <si>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</si>
  <si>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</si>
  <si>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</si>
  <si>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</si>
  <si>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</si>
  <si>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</si>
  <si>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</si>
  <si>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</si>
  <si>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</si>
  <si>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</si>
  <si>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</si>
  <si>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</si>
  <si>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</si>
  <si>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</si>
  <si>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</si>
  <si>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</si>
  <si>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</si>
  <si>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</si>
  <si>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</si>
  <si>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</si>
  <si>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</si>
  <si>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</si>
  <si>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</si>
  <si>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</si>
  <si>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</si>
  <si>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</si>
  <si>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</si>
  <si>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</si>
  <si>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</si>
  <si>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</si>
  <si>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</si>
  <si>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</si>
  <si>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</si>
  <si>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</si>
  <si>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</si>
  <si>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</si>
  <si>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</si>
  <si>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</si>
  <si>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</si>
  <si>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</si>
  <si>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</si>
  <si>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</si>
  <si>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</si>
  <si>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</si>
  <si>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</si>
  <si>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</si>
  <si>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</si>
  <si>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</si>
  <si>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</si>
  <si>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</si>
  <si>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</si>
  <si>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</si>
  <si>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</si>
  <si>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</si>
  <si>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</si>
  <si>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</si>
  <si>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</si>
  <si>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</si>
  <si>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</si>
  <si>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</si>
  <si>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</si>
  <si>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</si>
  <si>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</si>
  <si>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</si>
  <si>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</si>
  <si>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</si>
  <si>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</si>
  <si>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</si>
  <si>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</si>
  <si>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</si>
  <si>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</si>
  <si>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</si>
  <si>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</si>
  <si>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</si>
  <si>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</si>
  <si>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</si>
  <si>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</si>
  <si>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</si>
  <si>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</si>
  <si>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</si>
  <si>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</si>
  <si>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</si>
  <si>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</si>
  <si>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</si>
  <si>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</si>
  <si>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</si>
  <si>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</si>
  <si>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</si>
  <si>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</si>
  <si>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</si>
  <si>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</si>
  <si>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</si>
  <si>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</si>
  <si>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</si>
  <si>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</si>
  <si>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</si>
  <si>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</si>
  <si>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</si>
  <si>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</si>
  <si>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</si>
  <si>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</si>
  <si>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</si>
  <si>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</si>
  <si>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</si>
  <si>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</si>
  <si>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</si>
  <si>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</si>
  <si>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</si>
  <si>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</si>
  <si>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</si>
  <si>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</si>
  <si>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</si>
  <si>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</si>
  <si>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</si>
  <si>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</si>
  <si>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</si>
  <si>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</si>
  <si>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</si>
  <si>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</si>
  <si>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</si>
  <si>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</si>
  <si>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</si>
  <si>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</si>
  <si>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</si>
  <si>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</si>
  <si>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</si>
  <si>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</si>
  <si>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</si>
  <si>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</si>
  <si>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</si>
  <si>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</si>
  <si>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</si>
  <si>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</si>
  <si>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</si>
  <si>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</si>
  <si>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</si>
  <si>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</si>
  <si>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</si>
  <si>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</si>
  <si>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</si>
  <si>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</si>
  <si>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</si>
  <si>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</si>
  <si>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</si>
  <si>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</si>
  <si>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</si>
  <si>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</si>
  <si>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</si>
  <si>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</si>
  <si>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</si>
  <si>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</si>
  <si>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</si>
  <si>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</si>
  <si>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</si>
  <si>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</si>
  <si>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</si>
  <si>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</si>
  <si>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</si>
  <si>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</si>
  <si>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</si>
  <si>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</si>
  <si>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</si>
  <si>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</si>
  <si>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</si>
  <si>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</si>
  <si>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</si>
  <si>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</si>
  <si>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</si>
  <si>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</si>
  <si>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</si>
  <si>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</si>
  <si>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</si>
  <si>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</si>
  <si>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</si>
  <si>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</si>
  <si>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</si>
  <si>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</si>
  <si>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</si>
  <si>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</si>
  <si>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</si>
  <si>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</si>
  <si>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</si>
  <si>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</si>
  <si>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</si>
  <si>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</si>
  <si>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</si>
  <si>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</si>
  <si>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</si>
  <si>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</si>
  <si>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</si>
  <si>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</si>
  <si>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</si>
  <si>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</si>
  <si>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</si>
  <si>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</si>
  <si>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</si>
  <si>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</si>
  <si>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</si>
  <si>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</si>
  <si>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</si>
  <si>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</si>
  <si>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</si>
  <si>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</si>
  <si>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</si>
  <si>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</si>
  <si>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</si>
  <si>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</si>
  <si>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</si>
  <si>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</si>
  <si>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</si>
  <si>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</si>
  <si>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</si>
  <si>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</si>
  <si>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</si>
  <si>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</si>
  <si>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</si>
  <si>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</si>
  <si>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</si>
  <si>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</si>
  <si>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</si>
  <si>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</si>
  <si>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</si>
  <si>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</si>
  <si>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</si>
  <si>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</si>
  <si>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</si>
  <si>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</si>
  <si>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</si>
  <si>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</si>
  <si>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</si>
  <si>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</si>
  <si>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</si>
  <si>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</si>
  <si>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</si>
  <si>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</si>
  <si>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</si>
  <si>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</si>
  <si>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</si>
  <si>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</si>
  <si>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</si>
  <si>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</si>
  <si>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</si>
  <si>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</si>
  <si>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</si>
  <si>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</si>
  <si>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</si>
  <si>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</si>
  <si>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</si>
  <si>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</si>
  <si>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</si>
  <si>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</si>
  <si>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</si>
  <si>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</si>
  <si>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</si>
  <si>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</si>
  <si>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</si>
  <si>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</si>
  <si>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</si>
  <si>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</si>
  <si>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</si>
  <si>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</si>
  <si>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</si>
  <si>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</si>
  <si>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</si>
  <si>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</si>
  <si>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</si>
  <si>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</si>
  <si>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</si>
  <si>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</si>
  <si>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</si>
  <si>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</si>
  <si>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</si>
  <si>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</si>
  <si>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</si>
  <si>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</si>
  <si>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</si>
  <si>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</si>
  <si>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</si>
  <si>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</si>
  <si>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</si>
  <si>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</si>
  <si>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</si>
  <si>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</si>
  <si>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</si>
  <si>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</si>
  <si>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</si>
  <si>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</si>
  <si>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</si>
  <si>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</si>
  <si>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</si>
  <si>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</si>
  <si>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</si>
  <si>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</si>
  <si>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</si>
  <si>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</si>
  <si>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</si>
  <si>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</si>
  <si>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</si>
  <si>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</si>
  <si>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</si>
  <si>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</si>
  <si>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</si>
  <si>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</si>
  <si>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</si>
  <si>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</si>
  <si>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</si>
  <si>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</si>
  <si>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</si>
  <si>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</si>
  <si>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</si>
  <si>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</si>
  <si>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</si>
  <si>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</si>
  <si>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</si>
  <si>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</si>
  <si>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</si>
  <si>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</si>
  <si>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</si>
  <si>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</si>
  <si>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</si>
  <si>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</si>
  <si>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</si>
  <si>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</si>
  <si>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</si>
  <si>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</si>
  <si>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</si>
  <si>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</si>
  <si>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</si>
  <si>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</si>
  <si>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</si>
  <si>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</si>
  <si>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</si>
  <si>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</si>
  <si>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</si>
  <si>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</si>
  <si>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</si>
  <si>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</si>
  <si>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</si>
  <si>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</si>
  <si>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</si>
  <si>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</si>
  <si>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</si>
  <si>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</si>
  <si>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</si>
  <si>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</si>
  <si>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</si>
  <si>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</si>
  <si>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</si>
  <si>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</si>
  <si>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</si>
  <si>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</si>
  <si>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</si>
  <si>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</si>
  <si>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</si>
  <si>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</si>
  <si>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</si>
  <si>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</si>
  <si>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</si>
  <si>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</si>
  <si>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</si>
  <si>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</si>
  <si>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</si>
  <si>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</si>
  <si>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</si>
  <si>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</si>
  <si>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</si>
  <si>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</si>
  <si>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</si>
  <si>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</si>
  <si>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</si>
  <si>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</si>
  <si>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</si>
  <si>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</si>
  <si>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</si>
  <si>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</si>
  <si>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</si>
  <si>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</si>
  <si>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</si>
  <si>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</si>
  <si>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</si>
  <si>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</si>
  <si>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</si>
  <si>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</si>
  <si>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</si>
  <si>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</si>
  <si>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</si>
  <si>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</si>
  <si>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</si>
  <si>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</si>
  <si>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</si>
  <si>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</si>
  <si>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</si>
  <si>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</si>
  <si>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</si>
  <si>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</si>
  <si>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</si>
  <si>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</si>
  <si>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</si>
  <si>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</si>
  <si>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</si>
  <si>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</si>
  <si>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</si>
  <si>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</si>
  <si>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</si>
  <si>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</si>
  <si>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</si>
  <si>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</si>
  <si>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</si>
  <si>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</si>
  <si>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</si>
  <si>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</si>
  <si>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</si>
  <si>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</si>
  <si>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</si>
  <si>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</si>
  <si>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</si>
  <si>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</si>
  <si>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</si>
  <si>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</si>
  <si>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</si>
  <si>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</si>
  <si>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</si>
  <si>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</si>
  <si>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</si>
  <si>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</si>
  <si>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</si>
  <si>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</si>
  <si>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</si>
  <si>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</si>
  <si>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</si>
  <si>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</si>
  <si>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</si>
  <si>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</si>
  <si>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</si>
  <si>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</si>
  <si>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</si>
  <si>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</si>
  <si>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</si>
  <si>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</si>
  <si>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</si>
  <si>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</si>
  <si>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</si>
  <si>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</si>
  <si>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</si>
  <si>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</si>
  <si>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</si>
  <si>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</si>
  <si>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</si>
  <si>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</si>
  <si>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</si>
  <si>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</si>
  <si>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</si>
  <si>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</si>
  <si>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</si>
  <si>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</si>
  <si>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</si>
  <si>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</si>
  <si>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</si>
  <si>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</si>
  <si>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</si>
  <si>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</si>
  <si>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</si>
  <si>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</si>
  <si>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</si>
  <si>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</si>
  <si>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</si>
  <si>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</si>
  <si>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</si>
  <si>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</si>
  <si>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</si>
  <si>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</si>
  <si>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</si>
  <si>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</si>
  <si>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</si>
  <si>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</si>
  <si>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</si>
  <si>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</si>
  <si>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</si>
  <si>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</si>
  <si>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</si>
  <si>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</si>
  <si>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</si>
  <si>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</si>
  <si>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</si>
  <si>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</si>
  <si>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</si>
  <si>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</si>
  <si>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</si>
  <si>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</si>
  <si>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</si>
  <si>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</si>
  <si>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</si>
  <si>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</si>
  <si>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</si>
  <si>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</si>
  <si>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</si>
  <si>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</si>
  <si>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</si>
  <si>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</si>
  <si>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</si>
  <si>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</si>
  <si>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</si>
  <si>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</si>
  <si>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</si>
  <si>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</si>
  <si>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</si>
  <si>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</si>
  <si>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</si>
  <si>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</si>
  <si>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</si>
  <si>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</si>
  <si>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</si>
  <si>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</si>
  <si>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</si>
  <si>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</si>
  <si>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</si>
  <si>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</si>
  <si>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</si>
  <si>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</si>
  <si>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</si>
  <si>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</si>
  <si>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</si>
  <si>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</si>
  <si>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</si>
  <si>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</si>
  <si>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</si>
  <si>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</si>
  <si>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</si>
  <si>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</si>
  <si>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</si>
  <si>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</si>
  <si>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</si>
  <si>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</si>
  <si>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</si>
  <si>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</si>
  <si>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</si>
  <si>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</si>
  <si>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</si>
  <si>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</si>
  <si>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</si>
  <si>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</si>
  <si>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</si>
  <si>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</si>
  <si>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</si>
  <si>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</si>
  <si>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</si>
  <si>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</si>
  <si>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</si>
  <si>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</si>
  <si>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</si>
  <si>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</si>
  <si>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</si>
  <si>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</si>
  <si>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</si>
  <si>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</si>
  <si>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</si>
  <si>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</si>
  <si>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</si>
  <si>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</si>
  <si>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</si>
  <si>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</si>
  <si>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</si>
  <si>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</si>
  <si>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</si>
  <si>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</si>
  <si>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</si>
  <si>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</si>
  <si>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</si>
  <si>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</si>
  <si>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</si>
  <si>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</si>
  <si>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</si>
  <si>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</si>
  <si>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</si>
  <si>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</si>
  <si>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</si>
  <si>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</si>
  <si>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</si>
  <si>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</si>
  <si>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</si>
  <si>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</si>
  <si>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</si>
  <si>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</si>
  <si>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</si>
  <si>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</si>
  <si>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</si>
  <si>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</si>
  <si>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</si>
  <si>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</si>
  <si>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</si>
  <si>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</si>
  <si>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</si>
  <si>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</si>
  <si>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</si>
  <si>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</si>
  <si>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</si>
  <si>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</si>
  <si>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</si>
  <si>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</si>
  <si>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</si>
  <si>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</si>
  <si>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</si>
  <si>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</si>
  <si>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</si>
  <si>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</si>
  <si>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</si>
  <si>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</si>
  <si>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</si>
  <si>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</si>
  <si>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</si>
  <si>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</si>
  <si>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</si>
  <si>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</si>
  <si>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</si>
  <si>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</si>
  <si>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</si>
  <si>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</si>
  <si>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</si>
  <si>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</si>
  <si>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</si>
  <si>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</si>
  <si>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</si>
  <si>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</si>
  <si>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</si>
  <si>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</si>
  <si>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</si>
  <si>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</si>
  <si>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</si>
  <si>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</si>
  <si>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</si>
  <si>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</si>
  <si>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</si>
  <si>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</si>
  <si>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</si>
  <si>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</si>
  <si>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</si>
  <si>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</si>
  <si>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</si>
  <si>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</si>
  <si>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</si>
  <si>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</si>
  <si>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</si>
  <si>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</si>
  <si>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</si>
  <si>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</si>
  <si>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</si>
  <si>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</si>
  <si>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</si>
  <si>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</si>
  <si>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</si>
  <si>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</si>
  <si>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</si>
  <si>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</si>
  <si>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</si>
  <si>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</si>
  <si>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</si>
  <si>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</si>
  <si>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</si>
  <si>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</si>
  <si>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</si>
  <si>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</si>
  <si>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</si>
  <si>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</si>
  <si>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</si>
  <si>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</si>
  <si>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</si>
  <si>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</si>
  <si>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</si>
  <si>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</si>
  <si>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</si>
  <si>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</si>
  <si>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</si>
  <si>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</si>
  <si>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</si>
  <si>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</si>
  <si>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</si>
  <si>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</si>
  <si>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</si>
  <si>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</si>
  <si>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</si>
  <si>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</si>
  <si>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</si>
  <si>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</si>
  <si>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</si>
  <si>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</si>
  <si>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</si>
  <si>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</si>
  <si>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</si>
  <si>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</si>
  <si>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</si>
  <si>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</si>
  <si>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</si>
  <si>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</si>
  <si>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</si>
  <si>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</si>
  <si>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</si>
  <si>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</si>
  <si>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</si>
  <si>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</si>
  <si>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</si>
  <si>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</si>
  <si>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</si>
  <si>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</si>
  <si>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</si>
  <si>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</si>
  <si>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</si>
  <si>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</si>
  <si>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</si>
  <si>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</si>
  <si>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</si>
  <si>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</si>
  <si>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</si>
  <si>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</si>
  <si>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</si>
  <si>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</si>
  <si>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</si>
  <si>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</si>
  <si>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</si>
  <si>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</si>
  <si>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</si>
  <si>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</si>
  <si>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</si>
  <si>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</si>
  <si>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</si>
  <si>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</si>
  <si>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</si>
  <si>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</si>
  <si>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</si>
  <si>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</si>
  <si>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</si>
  <si>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</si>
  <si>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</si>
  <si>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</si>
  <si>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</si>
  <si>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</si>
  <si>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</si>
  <si>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</si>
  <si>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</si>
  <si>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</si>
  <si>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</si>
  <si>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</si>
  <si>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</si>
  <si>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</si>
  <si>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</si>
  <si>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</si>
  <si>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</si>
  <si>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</si>
  <si>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</si>
  <si>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</si>
  <si>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</si>
  <si>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</si>
  <si>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</si>
  <si>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</si>
  <si>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</si>
  <si>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</si>
  <si>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</si>
  <si>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</si>
  <si>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</si>
  <si>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</si>
  <si>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</si>
  <si>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</si>
  <si>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</si>
  <si>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</si>
  <si>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</si>
  <si>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</si>
  <si>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</si>
  <si>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</si>
  <si>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</si>
  <si>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</si>
  <si>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</si>
  <si>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</si>
  <si>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</si>
  <si>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</si>
  <si>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</si>
  <si>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</si>
  <si>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</si>
  <si>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</si>
  <si>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</si>
  <si>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</si>
  <si>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</si>
  <si>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</si>
  <si>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</si>
  <si>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</si>
  <si>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</si>
  <si>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</si>
  <si>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</si>
  <si>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</si>
  <si>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</si>
  <si>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</si>
  <si>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</si>
  <si>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</si>
  <si>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</si>
  <si>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</si>
  <si>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</si>
  <si>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</si>
  <si>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</si>
  <si>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</si>
  <si>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</si>
  <si>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</si>
  <si>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</si>
  <si>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</si>
  <si>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</si>
  <si>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</si>
  <si>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</si>
  <si>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</si>
  <si>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</si>
  <si>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</si>
  <si>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</si>
  <si>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</si>
  <si>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</si>
  <si>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</si>
  <si>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</si>
  <si>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</si>
  <si>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</si>
  <si>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</si>
  <si>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</si>
  <si>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</si>
  <si>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</si>
  <si>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</si>
  <si>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</si>
  <si>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</si>
  <si>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</si>
  <si>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</si>
  <si>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</si>
  <si>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</si>
  <si>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</si>
  <si>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</si>
  <si>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</si>
  <si>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</si>
  <si>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</si>
  <si>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</si>
  <si>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</si>
  <si>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</si>
  <si>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</si>
  <si>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</si>
  <si>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</si>
  <si>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</si>
  <si>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</si>
  <si>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</si>
  <si>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</si>
  <si>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</si>
  <si>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</si>
  <si>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</si>
  <si>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</si>
  <si>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</si>
  <si>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</si>
  <si>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</si>
  <si>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</si>
  <si>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</si>
  <si>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</si>
  <si>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</si>
  <si>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</si>
  <si>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</si>
  <si>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</si>
  <si>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</si>
  <si>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</si>
  <si>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</si>
  <si>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</si>
  <si>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</si>
  <si>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</si>
  <si>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</si>
  <si>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</si>
  <si>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</si>
  <si>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</si>
  <si>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</si>
  <si>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</si>
  <si>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</si>
  <si>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</si>
  <si>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</si>
  <si>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</si>
  <si>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</si>
  <si>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</si>
  <si>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</si>
  <si>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</si>
  <si>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</si>
  <si>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</si>
  <si>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</si>
  <si>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</si>
  <si>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</si>
  <si>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</si>
  <si>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</si>
  <si>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</si>
  <si>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</si>
  <si>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</si>
  <si>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</si>
  <si>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</si>
  <si>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</si>
  <si>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</si>
  <si>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</si>
  <si>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</si>
  <si>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</si>
  <si>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</si>
  <si>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</si>
  <si>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</si>
  <si>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</si>
  <si>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</si>
  <si>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</si>
  <si>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</si>
  <si>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</si>
  <si>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</si>
  <si>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</si>
  <si>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</si>
  <si>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</si>
  <si>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</si>
  <si>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</si>
  <si>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</si>
  <si>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</si>
  <si>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</si>
  <si>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</si>
  <si>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</si>
  <si>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</si>
  <si>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</si>
  <si>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</si>
  <si>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</si>
  <si>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</si>
  <si>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</si>
  <si>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</si>
  <si>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</si>
  <si>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</si>
  <si>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</si>
  <si>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</si>
  <si>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</si>
  <si>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</si>
  <si>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</si>
  <si>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</si>
  <si>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</si>
  <si>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</si>
  <si>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</si>
  <si>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</si>
  <si>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</si>
  <si>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</si>
  <si>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</si>
  <si>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</si>
  <si>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</si>
  <si>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</si>
  <si>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</si>
  <si>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</si>
  <si>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</si>
  <si>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</si>
  <si>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</si>
  <si>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</si>
  <si>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</si>
  <si>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</si>
  <si>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</si>
  <si>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</si>
  <si>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</si>
  <si>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</si>
  <si>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</si>
  <si>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</si>
  <si>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</si>
  <si>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</si>
  <si>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</si>
  <si>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</si>
  <si>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</si>
  <si>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</si>
  <si>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</si>
  <si>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</si>
  <si>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</si>
  <si>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</si>
  <si>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</si>
  <si>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</si>
  <si>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</si>
  <si>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</si>
  <si>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</si>
  <si>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</si>
  <si>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</si>
  <si>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</si>
  <si>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</si>
  <si>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</si>
  <si>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</si>
  <si>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</si>
  <si>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</si>
  <si>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</si>
  <si>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</si>
  <si>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</si>
  <si>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</si>
  <si>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</si>
  <si>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</si>
  <si>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</si>
  <si>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</si>
  <si>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</si>
  <si>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</si>
  <si>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</si>
  <si>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</si>
  <si>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</si>
  <si>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</si>
  <si>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</si>
  <si>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</si>
  <si>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</si>
  <si>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</si>
  <si>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</si>
  <si>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</si>
  <si>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</si>
  <si>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</si>
  <si>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</si>
  <si>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</si>
  <si>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</si>
  <si>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</si>
  <si>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</si>
  <si>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</si>
  <si>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</si>
  <si>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</si>
  <si>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</si>
  <si>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</si>
  <si>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</si>
  <si>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</si>
  <si>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</si>
  <si>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</si>
  <si>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</si>
  <si>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</si>
  <si>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</si>
  <si>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</si>
  <si>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</si>
  <si>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</si>
  <si>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</si>
  <si>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</si>
  <si>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</si>
  <si>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</si>
  <si>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</si>
  <si>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</si>
  <si>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</si>
  <si>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</si>
  <si>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</si>
  <si>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</si>
  <si>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</si>
  <si>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</si>
  <si>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</si>
  <si>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</si>
  <si>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</si>
  <si>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</si>
  <si>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</si>
  <si>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</si>
  <si>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</si>
  <si>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</si>
  <si>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</si>
  <si>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</si>
  <si>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</si>
  <si>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</si>
  <si>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</si>
  <si>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</si>
  <si>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</si>
  <si>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</si>
  <si>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</si>
  <si>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</si>
  <si>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</si>
  <si>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</si>
  <si>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</si>
  <si>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</si>
  <si>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</si>
  <si>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</si>
  <si>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</si>
  <si>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</si>
  <si>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</si>
  <si>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</si>
  <si>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</si>
  <si>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</si>
  <si>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</si>
  <si>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</si>
  <si>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</si>
  <si>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</si>
  <si>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</si>
  <si>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</si>
  <si>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</si>
  <si>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</si>
  <si>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</si>
  <si>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</si>
  <si>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</si>
  <si>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</si>
  <si>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</si>
  <si>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</si>
  <si>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</si>
  <si>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</si>
  <si>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</si>
  <si>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</si>
  <si>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</si>
  <si>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</si>
  <si>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</si>
  <si>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</si>
  <si>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</si>
  <si>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</si>
  <si>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</si>
  <si>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</si>
  <si>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</si>
  <si>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</si>
  <si>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</si>
  <si>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</si>
  <si>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</si>
  <si>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</si>
  <si>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</si>
  <si>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</si>
  <si>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</si>
  <si>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</si>
  <si>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</si>
  <si>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</si>
  <si>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</si>
  <si>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</si>
  <si>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</si>
  <si>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</si>
  <si>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</si>
  <si>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</si>
  <si>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</si>
  <si>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</si>
  <si>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</si>
  <si>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</si>
  <si>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</si>
  <si>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</si>
  <si>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</si>
  <si>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</si>
  <si>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</si>
  <si>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</si>
  <si>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</si>
  <si>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</si>
  <si>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</si>
  <si>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</si>
  <si>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</si>
  <si>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</si>
  <si>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</si>
  <si>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</si>
  <si>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</si>
  <si>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</si>
  <si>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</si>
  <si>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</si>
  <si>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</si>
  <si>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</si>
  <si>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</si>
  <si>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</si>
  <si>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</si>
  <si>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</si>
  <si>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</si>
  <si>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</si>
  <si>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</si>
  <si>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</si>
  <si>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</si>
  <si>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</si>
  <si>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</si>
  <si>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</si>
  <si>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</si>
  <si>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</si>
  <si>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</si>
  <si>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</si>
  <si>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</si>
  <si>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</si>
  <si>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</si>
  <si>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</si>
  <si>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</si>
  <si>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</si>
  <si>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</si>
  <si>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</si>
  <si>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</si>
  <si>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</si>
  <si>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</si>
  <si>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</si>
  <si>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</si>
  <si>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</si>
  <si>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</si>
  <si>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</si>
  <si>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</si>
  <si>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</si>
  <si>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</si>
  <si>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</si>
  <si>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</si>
  <si>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</si>
  <si>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</si>
  <si>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</si>
  <si>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</si>
  <si>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</si>
  <si>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</si>
  <si>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</si>
  <si>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</si>
  <si>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</si>
  <si>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</si>
  <si>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</si>
  <si>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</si>
  <si>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</si>
  <si>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</si>
  <si>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</si>
  <si>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</si>
  <si>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</si>
  <si>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</si>
  <si>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</si>
  <si>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</si>
  <si>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</si>
  <si>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</si>
  <si>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</si>
  <si>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</si>
  <si>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</si>
  <si>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</si>
  <si>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</si>
  <si>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</si>
  <si>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</si>
  <si>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</si>
  <si>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</si>
  <si>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</si>
  <si>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</si>
  <si>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</si>
  <si>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</si>
  <si>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</si>
  <si>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</si>
  <si>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</si>
  <si>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</si>
  <si>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</si>
  <si>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</si>
  <si>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</si>
  <si>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</si>
  <si>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</si>
  <si>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</si>
  <si>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</si>
  <si>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</si>
  <si>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</si>
  <si>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</si>
  <si>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</si>
  <si>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</si>
  <si>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</si>
  <si>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</si>
  <si>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</si>
  <si>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</si>
  <si>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</si>
  <si>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</si>
  <si>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</si>
  <si>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</si>
  <si>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</si>
  <si>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</si>
  <si>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</si>
  <si>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</si>
  <si>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</si>
  <si>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</si>
  <si>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</si>
  <si>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</si>
  <si>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</si>
  <si>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</si>
  <si>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</si>
  <si>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</si>
  <si>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</si>
  <si>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</si>
  <si>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</si>
  <si>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</si>
  <si>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</si>
  <si>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</si>
  <si>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</si>
  <si>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</si>
  <si>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</si>
  <si>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</si>
  <si>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</si>
  <si>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</si>
  <si>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</si>
  <si>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</si>
  <si>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</si>
  <si>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</si>
  <si>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</si>
  <si>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</si>
  <si>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</si>
  <si>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</si>
  <si>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</si>
  <si>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</si>
  <si>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</si>
  <si>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</si>
  <si>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</si>
  <si>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</si>
  <si>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</si>
  <si>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</si>
  <si>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</si>
  <si>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</si>
  <si>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</si>
  <si>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</si>
  <si>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</si>
  <si>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</si>
  <si>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</si>
  <si>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</si>
  <si>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</si>
  <si>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</si>
  <si>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</si>
  <si>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</si>
  <si>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</si>
  <si>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</si>
  <si>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</si>
  <si>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</si>
  <si>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</si>
  <si>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</si>
  <si>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</si>
  <si>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</si>
  <si>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</si>
  <si>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</si>
  <si>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</si>
  <si>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</si>
  <si>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</si>
  <si>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</si>
  <si>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</si>
  <si>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</si>
  <si>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</si>
  <si>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</si>
  <si>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</si>
  <si>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</si>
  <si>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</si>
  <si>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</si>
  <si>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</si>
  <si>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</si>
  <si>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</si>
  <si>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</si>
  <si>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</si>
  <si>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</si>
  <si>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</si>
  <si>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</si>
  <si>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</si>
  <si>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</si>
  <si>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</si>
  <si>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</si>
  <si>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</si>
  <si>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</si>
  <si>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</si>
  <si>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</si>
  <si>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</si>
  <si>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</si>
  <si>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</si>
  <si>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</si>
  <si>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</si>
  <si>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</si>
  <si>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</si>
  <si>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</si>
  <si>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</si>
  <si>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</si>
  <si>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</si>
  <si>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</si>
  <si>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</si>
  <si>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</si>
  <si>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</si>
  <si>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</si>
  <si>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</si>
  <si>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</si>
  <si>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</si>
  <si>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</si>
  <si>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</si>
  <si>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</si>
  <si>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</si>
  <si>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</si>
  <si>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</si>
  <si>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</si>
  <si>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</si>
  <si>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</si>
  <si>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</si>
  <si>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</si>
  <si>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</si>
  <si>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</si>
  <si>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</si>
  <si>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</si>
  <si>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</si>
  <si>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</si>
  <si>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</si>
  <si>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</si>
  <si>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</si>
  <si>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</si>
  <si>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</si>
  <si>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</si>
  <si>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</si>
  <si>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</si>
  <si>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</si>
  <si>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</si>
  <si>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</si>
  <si>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</si>
  <si>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</si>
  <si>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</si>
  <si>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</si>
  <si>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</si>
  <si>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</si>
  <si>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</si>
  <si>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</si>
  <si>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</si>
  <si>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</si>
  <si>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</si>
  <si>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</si>
  <si>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</si>
  <si>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</si>
  <si>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</si>
  <si>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</si>
  <si>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</si>
  <si>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</si>
  <si>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</si>
  <si>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</si>
  <si>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</si>
  <si>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</si>
  <si>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</si>
  <si>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</si>
  <si>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</si>
  <si>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</si>
  <si>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</si>
  <si>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</si>
  <si>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</si>
  <si>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</si>
  <si>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</si>
  <si>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</si>
  <si>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</si>
  <si>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</si>
  <si>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</si>
  <si>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</si>
  <si>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</si>
  <si>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</si>
  <si>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</si>
  <si>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</si>
  <si>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</si>
  <si>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</si>
  <si>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</si>
  <si>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</si>
  <si>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</si>
  <si>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</si>
  <si>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</si>
  <si>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</si>
  <si>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</si>
  <si>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</si>
  <si>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</si>
  <si>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</si>
  <si>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</si>
  <si>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</si>
  <si>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</si>
  <si>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</si>
  <si>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</si>
  <si>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</si>
  <si>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</si>
  <si>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</si>
  <si>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</si>
  <si>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</si>
  <si>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</si>
  <si>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</si>
  <si>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</si>
  <si>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</si>
  <si>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</si>
  <si>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</si>
  <si>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</si>
  <si>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</si>
  <si>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</si>
  <si>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</si>
  <si>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</si>
  <si>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</si>
  <si>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</si>
  <si>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</si>
  <si>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</si>
  <si>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</si>
  <si>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</si>
  <si>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</si>
  <si>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</si>
  <si>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</si>
  <si>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</si>
  <si>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</si>
  <si>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</si>
  <si>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</si>
  <si>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</si>
  <si>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</si>
  <si>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</si>
  <si>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</si>
  <si>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</si>
  <si>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</si>
  <si>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</si>
  <si>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</si>
  <si>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</si>
  <si>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</si>
  <si>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</si>
  <si>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</si>
  <si>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</si>
  <si>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</si>
  <si>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</si>
  <si>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</si>
  <si>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</si>
  <si>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</si>
  <si>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</si>
  <si>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</si>
  <si>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</si>
  <si>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</si>
  <si>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</si>
  <si>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</si>
  <si>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</si>
  <si>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</si>
  <si>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</si>
  <si>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</si>
  <si>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</si>
  <si>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</si>
  <si>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</si>
  <si>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</si>
  <si>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</si>
  <si>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</si>
  <si>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</si>
  <si>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</si>
  <si>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</si>
  <si>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</si>
  <si>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</si>
  <si>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</si>
  <si>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</si>
  <si>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</si>
  <si>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</si>
  <si>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</si>
  <si>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</si>
  <si>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</si>
  <si>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</si>
  <si>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</si>
  <si>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</si>
  <si>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</si>
  <si>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</si>
  <si>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</si>
  <si>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</si>
  <si>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</si>
  <si>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</si>
  <si>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</si>
  <si>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</si>
  <si>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</si>
  <si>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</si>
  <si>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</si>
  <si>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</si>
  <si>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</si>
  <si>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</si>
  <si>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</si>
  <si>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</si>
  <si>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</si>
  <si>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</si>
  <si>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</si>
  <si>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</si>
  <si>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</si>
  <si>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</si>
  <si>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</si>
  <si>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</si>
  <si>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</si>
  <si>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</si>
  <si>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</si>
  <si>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</si>
  <si>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</si>
  <si>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</si>
  <si>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</si>
  <si>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</si>
  <si>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</si>
  <si>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</si>
  <si>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</si>
  <si>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</si>
  <si>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</si>
  <si>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</si>
  <si>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</si>
  <si>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</si>
  <si>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</si>
  <si>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</si>
  <si>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</si>
  <si>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</si>
  <si>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</si>
  <si>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</si>
  <si>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</si>
  <si>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</si>
  <si>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</si>
  <si>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</si>
  <si>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</si>
  <si>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</si>
  <si>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</si>
  <si>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</si>
  <si>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</si>
  <si>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</si>
  <si>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</si>
  <si>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</si>
  <si>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</si>
  <si>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</si>
  <si>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</si>
  <si>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</si>
  <si>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</si>
  <si>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</si>
  <si>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</si>
  <si>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</si>
  <si>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</si>
  <si>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</si>
  <si>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</si>
  <si>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</si>
  <si>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</si>
  <si>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</si>
  <si>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</si>
  <si>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</si>
  <si>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</si>
  <si>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</si>
  <si>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</si>
  <si>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</si>
  <si>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</si>
  <si>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</si>
  <si>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</si>
  <si>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</si>
  <si>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</si>
  <si>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</si>
  <si>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</si>
  <si>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</si>
  <si>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</si>
  <si>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</si>
  <si>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</si>
  <si>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</si>
  <si>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</si>
  <si>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</si>
  <si>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</si>
  <si>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</si>
  <si>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</si>
  <si>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</si>
  <si>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</si>
  <si>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</si>
  <si>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</si>
  <si>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</si>
  <si>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</si>
  <si>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</si>
  <si>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</si>
  <si>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</si>
  <si>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</si>
  <si>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</si>
  <si>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</si>
  <si>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</si>
  <si>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</si>
  <si>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</si>
  <si>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</si>
  <si>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</si>
  <si>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</si>
  <si>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</si>
  <si>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</si>
  <si>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</si>
  <si>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</si>
  <si>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</si>
  <si>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</si>
  <si>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</si>
  <si>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</si>
  <si>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</si>
  <si>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</si>
  <si>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</si>
  <si>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</si>
  <si>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</si>
  <si>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</si>
  <si>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</si>
  <si>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</si>
  <si>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</si>
  <si>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</si>
  <si>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</si>
  <si>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</si>
  <si>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</si>
  <si>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</si>
  <si>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</si>
  <si>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</si>
  <si>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</si>
  <si>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</si>
  <si>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</si>
  <si>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</si>
  <si>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</si>
  <si>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</si>
  <si>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</si>
  <si>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</si>
  <si>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</si>
  <si>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</si>
  <si>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</si>
  <si>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</si>
  <si>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</si>
  <si>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</si>
  <si>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</si>
  <si>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</si>
  <si>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</si>
  <si>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</si>
  <si>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</si>
  <si>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</si>
  <si>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</si>
  <si>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</si>
  <si>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</si>
  <si>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</si>
  <si>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</si>
  <si>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</si>
  <si>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</si>
  <si>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</si>
  <si>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</si>
  <si>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</si>
  <si>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</si>
  <si>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</si>
  <si>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</si>
  <si>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</si>
  <si>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</si>
  <si>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</si>
  <si>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</si>
  <si>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</si>
  <si>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</si>
  <si>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</si>
  <si>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</si>
  <si>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</si>
  <si>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</si>
  <si>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</si>
  <si>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</si>
  <si>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</si>
  <si>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</si>
  <si>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</si>
  <si>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</si>
  <si>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</si>
  <si>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</si>
  <si>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</si>
  <si>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</si>
  <si>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</si>
  <si>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</si>
  <si>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</si>
  <si>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</si>
  <si>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</si>
  <si>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</si>
  <si>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</si>
  <si>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</si>
  <si>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</si>
  <si>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</si>
  <si>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</si>
  <si>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</si>
  <si>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</si>
  <si>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</si>
  <si>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</si>
  <si>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</si>
  <si>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</si>
  <si>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</si>
  <si>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</si>
  <si>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</si>
  <si>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</si>
  <si>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</si>
  <si>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</si>
  <si>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</si>
  <si>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</si>
  <si>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</si>
  <si>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</si>
  <si>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</si>
  <si>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</si>
  <si>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</si>
  <si>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</si>
  <si>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</si>
  <si>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</si>
  <si>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</si>
  <si>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</si>
  <si>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</si>
  <si>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</si>
  <si>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</si>
  <si>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</si>
  <si>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</si>
  <si>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</si>
  <si>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</si>
  <si>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</si>
  <si>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</si>
  <si>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</si>
  <si>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</si>
  <si>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</si>
  <si>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</si>
  <si>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</si>
  <si>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</si>
  <si>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</si>
  <si>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</si>
  <si>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</si>
  <si>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</si>
  <si>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</si>
  <si>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</si>
  <si>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</si>
  <si>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</si>
  <si>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</si>
  <si>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</si>
  <si>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</si>
  <si>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</si>
  <si>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</si>
  <si>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</si>
  <si>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</si>
  <si>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</si>
  <si>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</si>
  <si>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</si>
  <si>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</si>
  <si>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</si>
  <si>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</si>
  <si>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</si>
  <si>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</si>
  <si>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</si>
  <si>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</si>
  <si>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</si>
  <si>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</si>
  <si>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</si>
  <si>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</si>
  <si>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</si>
  <si>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</si>
  <si>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</si>
  <si>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</si>
  <si>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</si>
  <si>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</si>
  <si>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</si>
  <si>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</si>
  <si>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</si>
  <si>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</si>
  <si>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</si>
  <si>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</si>
  <si>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</si>
  <si>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</si>
  <si>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</si>
  <si>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</si>
  <si>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</si>
  <si>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</si>
  <si>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</si>
  <si>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</si>
  <si>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</si>
  <si>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</si>
  <si>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</si>
  <si>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</si>
  <si>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</si>
  <si>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</si>
  <si>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</si>
  <si>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</si>
  <si>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</si>
  <si>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</si>
  <si>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</si>
  <si>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</si>
  <si>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</si>
  <si>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</si>
  <si>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</si>
  <si>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</si>
  <si>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</si>
  <si>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</si>
  <si>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</si>
  <si>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</si>
  <si>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</si>
  <si>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</si>
  <si>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</si>
  <si>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</si>
  <si>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</si>
  <si>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</si>
  <si>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</si>
  <si>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</si>
  <si>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</si>
  <si>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</si>
  <si>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</si>
  <si>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</si>
  <si>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</si>
  <si>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</si>
  <si>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</si>
  <si>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</si>
  <si>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</si>
  <si>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</si>
  <si>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</si>
  <si>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</si>
  <si>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</si>
  <si>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</si>
  <si>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</si>
  <si>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</si>
  <si>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</si>
  <si>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</si>
  <si>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</si>
  <si>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</si>
  <si>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</si>
  <si>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</si>
  <si>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</si>
  <si>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</si>
  <si>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</si>
  <si>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</si>
  <si>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</si>
  <si>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</si>
  <si>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</si>
  <si>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</si>
  <si>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</si>
  <si>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</si>
  <si>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</si>
  <si>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</si>
  <si>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</si>
  <si>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</si>
  <si>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</si>
  <si>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</si>
  <si>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</si>
  <si>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</si>
  <si>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</si>
  <si>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</si>
  <si>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</si>
  <si>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</si>
  <si>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</si>
  <si>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</si>
  <si>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</si>
  <si>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</si>
  <si>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</si>
  <si>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</si>
  <si>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</si>
  <si>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</si>
  <si>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</si>
  <si>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</si>
  <si>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</si>
  <si>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</si>
  <si>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</si>
  <si>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</si>
  <si>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</si>
  <si>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</si>
  <si>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</si>
  <si>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</si>
  <si>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</si>
  <si>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</si>
  <si>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</si>
  <si>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</si>
  <si>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</si>
  <si>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</si>
  <si>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</si>
  <si>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</si>
  <si>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</si>
  <si>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</si>
  <si>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</si>
  <si>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</si>
  <si>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</si>
  <si>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</si>
  <si>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</si>
  <si>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</si>
  <si>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</si>
  <si>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</si>
  <si>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</si>
  <si>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</si>
  <si>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</si>
  <si>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</si>
  <si>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</si>
  <si>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</si>
  <si>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</si>
  <si>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</si>
  <si>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</si>
  <si>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</si>
  <si>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</si>
  <si>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</si>
  <si>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</si>
  <si>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</si>
  <si>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</si>
  <si>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</si>
  <si>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</si>
  <si>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</si>
  <si>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</si>
  <si>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</si>
  <si>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</si>
  <si>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</si>
  <si>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</si>
  <si>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</si>
  <si>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</si>
  <si>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</si>
  <si>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</si>
  <si>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</si>
  <si>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</si>
  <si>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</si>
  <si>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</si>
  <si>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</si>
  <si>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</si>
  <si>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</si>
  <si>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</si>
  <si>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</si>
  <si>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</si>
  <si>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</si>
  <si>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</si>
  <si>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</si>
  <si>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</si>
  <si>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</si>
  <si>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</si>
  <si>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</si>
  <si>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</si>
  <si>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</si>
  <si>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</si>
  <si>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</si>
  <si>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</si>
  <si>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</si>
  <si>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</si>
  <si>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</si>
  <si>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</si>
  <si>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</si>
  <si>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</si>
  <si>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</si>
  <si>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</si>
  <si>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</si>
  <si>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</si>
  <si>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</si>
  <si>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</si>
  <si>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</si>
  <si>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</si>
  <si>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</si>
  <si>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</si>
  <si>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</si>
  <si>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</si>
  <si>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</si>
  <si>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</si>
  <si>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</si>
  <si>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</si>
  <si>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</si>
  <si>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</si>
  <si>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</si>
  <si>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</si>
  <si>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</si>
  <si>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</si>
  <si>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</si>
  <si>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</si>
  <si>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</si>
  <si>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</si>
  <si>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</si>
  <si>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</si>
  <si>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</si>
  <si>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</si>
  <si>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</si>
  <si>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</si>
  <si>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</si>
  <si>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</si>
  <si>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</si>
  <si>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</si>
  <si>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</si>
  <si>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</si>
  <si>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</si>
  <si>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</si>
  <si>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</si>
  <si>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</si>
  <si>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</si>
  <si>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</si>
  <si>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</si>
  <si>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</si>
  <si>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</si>
  <si>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</si>
  <si>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</si>
  <si>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</si>
  <si>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</si>
  <si>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</si>
  <si>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</si>
  <si>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</si>
  <si>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</si>
  <si>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</si>
  <si>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</si>
  <si>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</si>
  <si>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</si>
  <si>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</si>
  <si>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</si>
  <si>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</si>
  <si>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</si>
  <si>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</si>
  <si>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</si>
  <si>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</si>
  <si>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</si>
  <si>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</si>
  <si>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</si>
  <si>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</si>
  <si>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</si>
  <si>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</si>
  <si>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</si>
  <si>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</si>
  <si>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</si>
  <si>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</si>
  <si>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</si>
  <si>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</si>
  <si>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</si>
  <si>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</si>
  <si>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</si>
  <si>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</si>
  <si>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</si>
  <si>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</si>
  <si>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</si>
  <si>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</si>
  <si>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</si>
  <si>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</si>
  <si>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</si>
  <si>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</si>
  <si>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</si>
  <si>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</si>
  <si>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</si>
  <si>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</si>
  <si>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</si>
  <si>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</si>
  <si>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</si>
  <si>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</si>
  <si>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</si>
  <si>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</si>
  <si>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</si>
  <si>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</si>
  <si>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</si>
  <si>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</si>
  <si>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</si>
  <si>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</si>
  <si>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</si>
  <si>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</si>
  <si>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</si>
  <si>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</si>
  <si>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</si>
  <si>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</si>
  <si>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</si>
  <si>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</si>
  <si>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</si>
  <si>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</si>
  <si>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</si>
  <si>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</si>
  <si>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</si>
  <si>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</si>
  <si>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</si>
  <si>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</si>
  <si>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</si>
  <si>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</si>
  <si>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</si>
  <si>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</si>
  <si>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</si>
  <si>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</si>
  <si>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</si>
  <si>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</si>
  <si>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</si>
  <si>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</si>
  <si>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</si>
  <si>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</si>
  <si>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</si>
  <si>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</si>
  <si>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</si>
  <si>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</si>
  <si>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</si>
  <si>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</si>
  <si>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</si>
  <si>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</si>
  <si>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</si>
  <si>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</si>
  <si>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</si>
  <si>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</si>
  <si>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</si>
  <si>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</si>
  <si>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</si>
  <si>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</si>
  <si>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</si>
  <si>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</si>
  <si>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</si>
  <si>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</si>
  <si>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</si>
  <si>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</si>
  <si>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</si>
  <si>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</si>
  <si>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</si>
  <si>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</si>
  <si>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</si>
  <si>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</si>
  <si>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</si>
  <si>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</si>
  <si>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</si>
  <si>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</si>
  <si>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</si>
  <si>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</si>
  <si>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</si>
  <si>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</si>
  <si>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</si>
  <si>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</si>
  <si>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</si>
  <si>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</si>
  <si>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</si>
  <si>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</si>
  <si>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</si>
  <si>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</si>
  <si>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</si>
  <si>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</si>
  <si>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</si>
  <si>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</si>
  <si>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</si>
  <si>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</si>
  <si>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</si>
  <si>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</si>
  <si>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</si>
  <si>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</si>
  <si>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</si>
  <si>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</si>
  <si>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</si>
  <si>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</si>
  <si>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</si>
  <si>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</si>
  <si>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</si>
  <si>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</si>
  <si>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</si>
  <si>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</si>
  <si>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</si>
  <si>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</si>
  <si>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</si>
  <si>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</si>
  <si>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</si>
  <si>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</si>
  <si>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</si>
  <si>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</si>
  <si>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</si>
  <si>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</si>
  <si>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</si>
  <si>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</si>
  <si>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</si>
  <si>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</si>
  <si>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</si>
  <si>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</si>
  <si>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</si>
  <si>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</si>
  <si>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</si>
  <si>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</si>
  <si>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</si>
  <si>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</si>
  <si>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</si>
  <si>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</si>
  <si>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</si>
  <si>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</si>
  <si>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</si>
  <si>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</si>
  <si>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</si>
  <si>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</si>
  <si>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</si>
  <si>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</si>
  <si>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</si>
  <si>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</si>
  <si>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</si>
  <si>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</si>
  <si>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</si>
  <si>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</si>
  <si>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</si>
  <si>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</si>
  <si>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</si>
  <si>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</si>
  <si>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</si>
  <si>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</si>
  <si>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</si>
  <si>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</si>
  <si>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</si>
  <si>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</si>
  <si>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</si>
  <si>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</si>
  <si>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</si>
  <si>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</si>
  <si>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</si>
  <si>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</si>
  <si>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</si>
  <si>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</si>
  <si>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</si>
  <si>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</si>
  <si>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</si>
  <si>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</si>
  <si>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</si>
  <si>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</si>
  <si>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</si>
  <si>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</si>
  <si>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</si>
  <si>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</si>
  <si>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</si>
  <si>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</si>
  <si>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</si>
  <si>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</si>
  <si>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</si>
  <si>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</si>
  <si>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</si>
  <si>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</si>
  <si>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</si>
  <si>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</si>
  <si>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</si>
  <si>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</si>
  <si>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</si>
  <si>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</si>
  <si>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</si>
  <si>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</si>
  <si>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</si>
  <si>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</si>
  <si>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</si>
  <si>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</si>
  <si>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</si>
  <si>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</si>
  <si>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</si>
  <si>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</si>
  <si>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</si>
  <si>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</si>
  <si>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</si>
  <si>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</si>
  <si>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</si>
  <si>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</si>
  <si>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</si>
  <si>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</si>
  <si>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</si>
  <si>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</si>
  <si>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</si>
  <si>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</si>
  <si>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</si>
  <si>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</si>
  <si>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</si>
  <si>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</si>
  <si>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</si>
  <si>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</si>
  <si>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</si>
  <si>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</si>
  <si>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</si>
  <si>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</si>
  <si>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</si>
  <si>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</si>
  <si>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</si>
  <si>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</si>
  <si>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</si>
  <si>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</si>
  <si>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</si>
  <si>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</si>
  <si>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</si>
  <si>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</si>
  <si>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</si>
  <si>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</si>
  <si>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</si>
  <si>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</si>
  <si>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</si>
  <si>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</si>
  <si>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</si>
  <si>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</si>
  <si>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</si>
  <si>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</si>
  <si>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</si>
  <si>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</si>
  <si>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</si>
  <si>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</si>
  <si>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</si>
  <si>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</si>
  <si>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</si>
  <si>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</si>
  <si>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</si>
  <si>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</si>
  <si>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</si>
  <si>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</si>
  <si>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</si>
  <si>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</si>
  <si>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</si>
  <si>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</si>
  <si>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</si>
  <si>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</si>
  <si>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</si>
  <si>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</si>
  <si>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</si>
  <si>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</si>
  <si>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</si>
  <si>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</si>
  <si>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</si>
  <si>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</si>
  <si>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</si>
  <si>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</si>
  <si>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</si>
  <si>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</si>
  <si>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</si>
  <si>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</si>
  <si>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</si>
  <si>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</si>
  <si>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</si>
  <si>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</si>
  <si>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</si>
  <si>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</si>
  <si>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</si>
  <si>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</si>
  <si>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</si>
  <si>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</si>
  <si>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</si>
  <si>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</si>
  <si>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</si>
  <si>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</si>
  <si>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</si>
  <si>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</si>
  <si>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</si>
  <si>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</si>
  <si>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</si>
  <si>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</si>
  <si>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</si>
  <si>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</si>
  <si>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</si>
  <si>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</si>
  <si>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</si>
  <si>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</si>
  <si>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</si>
  <si>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</si>
  <si>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</si>
  <si>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</si>
  <si>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</si>
  <si>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</si>
  <si>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</si>
  <si>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</si>
  <si>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</si>
  <si>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</si>
  <si>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</si>
  <si>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</si>
  <si>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</si>
  <si>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</si>
  <si>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</si>
  <si>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</si>
  <si>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</si>
  <si>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</si>
  <si>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</si>
  <si>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</si>
  <si>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</si>
  <si>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</si>
  <si>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</si>
  <si>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</si>
  <si>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</si>
  <si>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</si>
  <si>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</si>
  <si>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</si>
  <si>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</si>
  <si>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</si>
  <si>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</si>
  <si>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</si>
  <si>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</si>
  <si>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</si>
  <si>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</si>
  <si>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</si>
  <si>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</si>
  <si>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</si>
  <si>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</si>
  <si>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</si>
  <si>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</si>
  <si>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</si>
  <si>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</si>
  <si>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</si>
  <si>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</si>
  <si>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</si>
  <si>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</si>
  <si>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</si>
  <si>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</si>
  <si>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</si>
  <si>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</si>
  <si>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</si>
  <si>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</si>
  <si>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</si>
  <si>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</si>
  <si>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</si>
  <si>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</si>
  <si>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</si>
  <si>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</si>
  <si>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</si>
  <si>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</si>
  <si>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</si>
  <si>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</si>
  <si>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</si>
  <si>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</si>
  <si>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</si>
  <si>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</si>
  <si>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</si>
  <si>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</si>
  <si>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</si>
  <si>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</si>
  <si>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</si>
  <si>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</si>
  <si>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</si>
  <si>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</si>
  <si>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</si>
  <si>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</si>
  <si>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</si>
  <si>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</si>
  <si>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</si>
  <si>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</si>
  <si>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</si>
  <si>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</si>
  <si>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</si>
  <si>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</si>
  <si>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</si>
  <si>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</si>
  <si>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</si>
  <si>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</si>
  <si>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</si>
  <si>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</si>
  <si>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</si>
  <si>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</si>
  <si>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</si>
  <si>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</si>
  <si>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</si>
  <si>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</si>
  <si>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</si>
  <si>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</si>
  <si>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</si>
  <si>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</si>
  <si>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</si>
  <si>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</si>
  <si>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</si>
  <si>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</si>
  <si>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</si>
  <si>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</si>
  <si>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</si>
  <si>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</si>
  <si>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</si>
  <si>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</si>
  <si>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</si>
  <si>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</si>
  <si>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</si>
  <si>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</si>
  <si>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</si>
  <si>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</si>
  <si>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</si>
  <si>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</si>
  <si>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</si>
  <si>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</si>
  <si>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</si>
  <si>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</si>
  <si>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</si>
  <si>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</si>
  <si>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</si>
  <si>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</si>
  <si>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</si>
  <si>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</si>
  <si>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</si>
  <si>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</si>
  <si>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</si>
  <si>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</si>
  <si>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</si>
  <si>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</si>
  <si>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</si>
  <si>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</si>
  <si>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</si>
  <si>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</si>
  <si>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</si>
  <si>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</si>
  <si>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</si>
  <si>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</si>
  <si>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</si>
  <si>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</si>
  <si>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</si>
  <si>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</si>
  <si>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</si>
  <si>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</si>
  <si>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</si>
  <si>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</si>
  <si>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</si>
  <si>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</si>
  <si>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</si>
  <si>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</si>
  <si>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</si>
  <si>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</si>
  <si>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</si>
  <si>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</si>
  <si>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</si>
  <si>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</si>
  <si>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</si>
  <si>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</si>
  <si>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</si>
  <si>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</si>
  <si>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</si>
  <si>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</si>
  <si>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</si>
  <si>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</si>
  <si>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</si>
  <si>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</si>
  <si>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</si>
  <si>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</si>
  <si>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</si>
  <si>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</si>
  <si>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</si>
  <si>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</si>
  <si>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</si>
  <si>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</si>
  <si>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</si>
  <si>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</si>
  <si>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</si>
  <si>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</si>
  <si>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</si>
  <si>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</si>
  <si>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</si>
  <si>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</si>
  <si>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</si>
  <si>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</si>
  <si>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</si>
  <si>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</si>
  <si>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</si>
  <si>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</si>
  <si>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</si>
  <si>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</si>
  <si>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</si>
  <si>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</si>
  <si>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</si>
  <si>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</si>
  <si>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</si>
  <si>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</si>
  <si>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</si>
  <si>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</si>
  <si>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</si>
  <si>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</si>
  <si>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</si>
  <si>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</si>
  <si>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</si>
  <si>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</si>
  <si>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</si>
  <si>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</si>
  <si>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</si>
  <si>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</si>
  <si>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</si>
  <si>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</si>
  <si>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</si>
  <si>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</si>
  <si>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</si>
  <si>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</si>
  <si>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</si>
  <si>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</si>
  <si>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</si>
  <si>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</si>
  <si>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</si>
  <si>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</si>
  <si>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</si>
  <si>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</si>
  <si>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</si>
  <si>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</si>
  <si>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</si>
  <si>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</si>
  <si>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</si>
  <si>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</si>
  <si>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</si>
  <si>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</si>
  <si>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</si>
  <si>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</si>
  <si>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</si>
  <si>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</si>
  <si>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</si>
  <si>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</si>
  <si>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</si>
  <si>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</si>
  <si>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</si>
  <si>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</si>
  <si>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</si>
  <si>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</si>
  <si>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</si>
  <si>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</si>
  <si>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</si>
  <si>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</si>
  <si>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</si>
  <si>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</si>
  <si>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</si>
  <si>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</si>
  <si>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</si>
  <si>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</si>
  <si>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</si>
  <si>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</si>
  <si>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</si>
  <si>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</si>
  <si>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</si>
  <si>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</si>
  <si>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</si>
  <si>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</si>
  <si>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</si>
  <si>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</si>
  <si>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</si>
  <si>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</si>
  <si>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</si>
  <si>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</si>
  <si>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</si>
  <si>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</si>
  <si>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</si>
  <si>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</si>
  <si>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</si>
  <si>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</si>
  <si>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</si>
  <si>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</si>
  <si>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</si>
  <si>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</si>
  <si>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</si>
  <si>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</si>
  <si>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</si>
  <si>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</si>
  <si>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</si>
  <si>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</si>
  <si>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</si>
  <si>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</si>
  <si>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</si>
  <si>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</si>
  <si>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</si>
  <si>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</si>
  <si>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</si>
  <si>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</si>
  <si>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</si>
  <si>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</si>
  <si>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</si>
  <si>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</si>
  <si>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</si>
  <si>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</si>
  <si>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</si>
  <si>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</si>
  <si>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</si>
  <si>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</si>
  <si>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</si>
  <si>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</si>
  <si>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</si>
  <si>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</si>
  <si>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</si>
  <si>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</si>
  <si>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</si>
  <si>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</si>
  <si>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</si>
  <si>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</si>
  <si>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</si>
  <si>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</si>
  <si>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</si>
  <si>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</si>
  <si>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</si>
  <si>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</si>
  <si>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</si>
  <si>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</si>
  <si>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</si>
  <si>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</si>
  <si>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</si>
  <si>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</si>
  <si>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</si>
  <si>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</si>
  <si>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</si>
  <si>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</si>
  <si>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</si>
  <si>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</si>
  <si>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</si>
  <si>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</si>
  <si>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</si>
  <si>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</si>
  <si>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</si>
  <si>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</si>
  <si>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</si>
  <si>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</si>
  <si>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</si>
  <si>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</si>
  <si>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</si>
  <si>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</si>
  <si>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</si>
  <si>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</si>
  <si>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</si>
  <si>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</si>
  <si>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</si>
  <si>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</si>
  <si>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</si>
  <si>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</si>
  <si>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</si>
  <si>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</si>
  <si>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</si>
  <si>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</si>
  <si>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</si>
  <si>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</si>
  <si>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</si>
  <si>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</si>
  <si>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</si>
  <si>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</si>
  <si>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</si>
  <si>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</si>
  <si>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</si>
  <si>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</si>
  <si>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</si>
  <si>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</si>
  <si>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</si>
  <si>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</si>
  <si>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</si>
  <si>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</si>
  <si>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</si>
  <si>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</si>
  <si>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</si>
  <si>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</si>
  <si>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</si>
  <si>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</si>
  <si>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</si>
  <si>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</si>
  <si>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</si>
  <si>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</si>
  <si>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</si>
  <si>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</si>
  <si>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</si>
  <si>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</si>
  <si>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</si>
  <si>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</si>
  <si>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</si>
  <si>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</si>
  <si>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</si>
  <si>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</si>
  <si>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</si>
  <si>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</si>
  <si>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</si>
  <si>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</si>
  <si>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</si>
  <si>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</si>
  <si>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</si>
  <si>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</si>
  <si>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</si>
  <si>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</si>
  <si>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</si>
  <si>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</si>
  <si>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</si>
  <si>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</si>
  <si>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</si>
  <si>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</si>
  <si>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</si>
  <si>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</si>
  <si>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</si>
  <si>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</si>
  <si>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</si>
  <si>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</si>
  <si>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</si>
  <si>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</si>
  <si>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</si>
  <si>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</si>
  <si>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</si>
  <si>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</si>
  <si>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</si>
  <si>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</si>
  <si>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</si>
  <si>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</si>
  <si>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</si>
  <si>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</si>
  <si>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</si>
  <si>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</si>
  <si>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</si>
  <si>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</si>
  <si>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</si>
  <si>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</si>
  <si>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</si>
  <si>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</si>
  <si>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</si>
  <si>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</si>
  <si>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</si>
  <si>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</si>
  <si>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</si>
  <si>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</si>
  <si>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</si>
  <si>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</si>
  <si>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</si>
  <si>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</si>
  <si>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</si>
  <si>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</si>
  <si>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</si>
  <si>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</si>
  <si>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</si>
  <si>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</si>
  <si>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</si>
  <si>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</si>
  <si>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</si>
  <si>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</si>
  <si>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</si>
  <si>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</si>
  <si>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</si>
  <si>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</si>
  <si>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</si>
  <si>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</si>
  <si>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</si>
  <si>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</si>
  <si>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</si>
  <si>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</si>
  <si>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</si>
  <si>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</si>
  <si>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</si>
  <si>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</si>
  <si>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</si>
  <si>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</si>
  <si>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</si>
  <si>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</si>
  <si>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</si>
  <si>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</si>
  <si>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</si>
  <si>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</si>
  <si>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</si>
  <si>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</si>
  <si>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</si>
  <si>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</si>
  <si>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</si>
  <si>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</si>
  <si>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</si>
  <si>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</si>
  <si>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</si>
  <si>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</si>
  <si>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</si>
  <si>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</si>
  <si>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</si>
  <si>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</si>
  <si>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</si>
  <si>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</si>
  <si>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</si>
  <si>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</si>
  <si>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</si>
  <si>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</si>
  <si>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</si>
  <si>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</si>
  <si>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</si>
  <si>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</si>
  <si>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</si>
  <si>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</si>
  <si>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</si>
  <si>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</si>
  <si>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</si>
  <si>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</si>
  <si>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</si>
  <si>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</si>
  <si>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</si>
  <si>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</si>
  <si>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</si>
  <si>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</si>
  <si>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</si>
  <si>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</si>
  <si>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</si>
  <si>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</si>
  <si>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</si>
  <si>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</si>
  <si>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</si>
  <si>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</si>
  <si>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</si>
  <si>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</si>
  <si>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</si>
  <si>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</si>
  <si>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</si>
  <si>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</si>
  <si>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</si>
  <si>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</si>
  <si>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</si>
  <si>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</si>
  <si>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</si>
  <si>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</si>
  <si>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</si>
  <si>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</si>
  <si>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</si>
  <si>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</si>
  <si>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</si>
  <si>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</si>
  <si>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</si>
  <si>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</si>
  <si>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</si>
  <si>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</si>
  <si>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</si>
  <si>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</si>
  <si>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</si>
  <si>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</si>
  <si>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</si>
  <si>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</si>
  <si>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</si>
  <si>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</si>
  <si>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</si>
  <si>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</si>
  <si>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</si>
  <si>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</si>
  <si>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</si>
  <si>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</si>
  <si>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</si>
  <si>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</si>
  <si>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</si>
  <si>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</si>
  <si>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</si>
  <si>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</si>
  <si>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</si>
  <si>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</si>
  <si>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</si>
  <si>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</si>
  <si>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</si>
  <si>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</si>
  <si>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</si>
  <si>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</si>
  <si>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</si>
  <si>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</si>
  <si>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</si>
  <si>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</si>
  <si>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</si>
  <si>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</si>
  <si>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</si>
  <si>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</si>
  <si>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</si>
  <si>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</si>
  <si>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</si>
  <si>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</si>
  <si>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</si>
  <si>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</si>
  <si>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</si>
  <si>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</si>
  <si>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</si>
  <si>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</si>
  <si>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</si>
  <si>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</si>
  <si>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</si>
  <si>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</si>
  <si>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</si>
  <si>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</si>
  <si>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</si>
  <si>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</si>
  <si>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</si>
  <si>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</si>
  <si>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</si>
  <si>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</si>
  <si>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</si>
  <si>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</si>
  <si>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</si>
  <si>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</si>
  <si>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</si>
  <si>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</si>
  <si>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</si>
  <si>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</si>
  <si>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</si>
  <si>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</si>
  <si>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</si>
  <si>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</si>
  <si>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</si>
  <si>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</si>
  <si>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</si>
  <si>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</si>
  <si>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</si>
  <si>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</si>
  <si>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</si>
  <si>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</si>
  <si>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</si>
  <si>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</si>
  <si>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</si>
  <si>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</si>
  <si>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</si>
  <si>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</si>
  <si>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</si>
  <si>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</si>
  <si>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</si>
  <si>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</si>
  <si>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</si>
  <si>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</si>
  <si>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</si>
  <si>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</si>
  <si>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</si>
  <si>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</si>
  <si>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</si>
  <si>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</si>
  <si>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</si>
  <si>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</si>
  <si>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</si>
  <si>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</si>
  <si>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</si>
  <si>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</si>
  <si>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</si>
  <si>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</si>
  <si>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</si>
  <si>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</si>
  <si>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</si>
  <si>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</si>
  <si>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</si>
  <si>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</si>
  <si>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</si>
  <si>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</si>
  <si>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</si>
  <si>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</si>
  <si>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</si>
  <si>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</si>
  <si>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</si>
  <si>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</si>
  <si>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</si>
  <si>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</si>
  <si>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</si>
  <si>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</si>
  <si>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</si>
  <si>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</si>
  <si>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</si>
  <si>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</si>
  <si>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</si>
  <si>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</si>
  <si>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</si>
  <si>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</si>
  <si>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</si>
  <si>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</si>
  <si>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</si>
  <si>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</si>
  <si>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</si>
  <si>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</si>
  <si>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</si>
  <si>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</si>
  <si>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</si>
  <si>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</si>
  <si>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</si>
  <si>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</si>
  <si>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</si>
  <si>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</si>
  <si>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</si>
  <si>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</si>
  <si>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</si>
  <si>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</si>
  <si>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</si>
  <si>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</si>
  <si>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</si>
  <si>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</si>
  <si>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</si>
  <si>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</si>
  <si>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</si>
  <si>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</si>
  <si>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</si>
  <si>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</si>
  <si>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</si>
  <si>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</si>
  <si>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</si>
  <si>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</si>
  <si>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</si>
  <si>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</si>
  <si>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</si>
  <si>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</si>
  <si>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</si>
  <si>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</si>
  <si>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</si>
  <si>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</si>
  <si>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</si>
  <si>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</si>
  <si>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</si>
  <si>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</si>
  <si>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</si>
  <si>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</si>
  <si>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</si>
  <si>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</si>
  <si>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</si>
  <si>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</si>
  <si>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</si>
  <si>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</si>
  <si>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</si>
  <si>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</si>
  <si>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</si>
  <si>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</si>
  <si>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</si>
  <si>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</si>
  <si>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</si>
  <si>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</si>
  <si>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</si>
  <si>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</si>
  <si>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</si>
  <si>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</si>
  <si>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</si>
  <si>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</si>
  <si>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</si>
  <si>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</si>
  <si>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</si>
  <si>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</si>
  <si>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</si>
  <si>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</si>
  <si>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</si>
  <si>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</si>
  <si>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</si>
  <si>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</si>
  <si>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</si>
  <si>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</si>
  <si>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</si>
  <si>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</si>
  <si>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</si>
  <si>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</si>
  <si>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</si>
  <si>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</si>
  <si>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</si>
  <si>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</si>
  <si>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</si>
  <si>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</si>
  <si>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</si>
  <si>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</si>
  <si>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</si>
  <si>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</si>
  <si>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</si>
  <si>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</si>
  <si>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</si>
  <si>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</si>
  <si>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</si>
  <si>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</si>
  <si>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</si>
  <si>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</si>
  <si>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</si>
  <si>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</si>
  <si>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</si>
  <si>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</si>
  <si>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</si>
  <si>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</si>
  <si>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</si>
  <si>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</si>
  <si>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</si>
  <si>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</si>
  <si>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</si>
  <si>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</si>
  <si>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</si>
  <si>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</si>
  <si>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</si>
  <si>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</si>
  <si>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</si>
  <si>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</si>
  <si>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</si>
  <si>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</si>
  <si>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</si>
  <si>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</si>
  <si>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</si>
  <si>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</si>
  <si>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</si>
  <si>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</si>
  <si>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</si>
  <si>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</si>
  <si>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</si>
  <si>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</si>
  <si>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</si>
  <si>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</si>
  <si>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</si>
  <si>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</si>
  <si>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</si>
  <si>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</si>
  <si>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</si>
  <si>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</si>
  <si>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</si>
  <si>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</si>
  <si>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</si>
  <si>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</si>
  <si>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</si>
  <si>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</si>
  <si>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</si>
  <si>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</si>
  <si>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</si>
  <si>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</si>
  <si>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</si>
  <si>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</si>
  <si>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</si>
  <si>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</si>
  <si>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</si>
  <si>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</si>
  <si>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</si>
  <si>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</si>
  <si>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</si>
  <si>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</si>
  <si>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</si>
  <si>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</si>
  <si>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</si>
  <si>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</si>
  <si>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</si>
  <si>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</si>
  <si>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</si>
  <si>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</si>
  <si>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</si>
  <si>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</si>
  <si>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</si>
  <si>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</si>
  <si>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</si>
  <si>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</si>
  <si>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</si>
  <si>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</si>
  <si>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</si>
  <si>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</si>
  <si>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</si>
  <si>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</si>
  <si>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</si>
  <si>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</si>
  <si>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</si>
  <si>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</si>
  <si>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</si>
  <si>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</si>
  <si>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</si>
  <si>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</si>
  <si>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</si>
  <si>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</si>
  <si>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</si>
  <si>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</si>
  <si>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</si>
  <si>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</si>
  <si>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</si>
  <si>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</si>
  <si>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</si>
  <si>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</si>
  <si>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</si>
  <si>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</si>
  <si>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</si>
  <si>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</si>
  <si>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</si>
  <si>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</si>
  <si>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</si>
  <si>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</si>
  <si>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</si>
  <si>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</si>
  <si>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</si>
  <si>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</si>
  <si>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</si>
  <si>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</si>
  <si>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</si>
  <si>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</si>
  <si>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</si>
  <si>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</si>
  <si>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</si>
  <si>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</si>
  <si>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</si>
  <si>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</si>
  <si>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</si>
  <si>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</si>
  <si>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</si>
  <si>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</si>
  <si>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</si>
  <si>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</si>
  <si>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</si>
  <si>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</si>
  <si>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</si>
  <si>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</si>
  <si>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</si>
  <si>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</si>
  <si>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</si>
  <si>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</si>
  <si>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</si>
  <si>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</si>
  <si>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</si>
  <si>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</si>
  <si>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</si>
  <si>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</si>
  <si>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</si>
  <si>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</si>
  <si>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</si>
  <si>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</si>
  <si>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</si>
  <si>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</si>
  <si>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</si>
  <si>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</si>
  <si>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</si>
  <si>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</si>
  <si>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</si>
  <si>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</si>
  <si>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</si>
  <si>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</si>
  <si>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</si>
  <si>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</si>
  <si>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</si>
  <si>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</si>
  <si>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</si>
  <si>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</si>
  <si>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</si>
  <si>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</si>
  <si>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</si>
  <si>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</si>
  <si>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</si>
  <si>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</si>
  <si>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</si>
  <si>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</si>
  <si>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</si>
  <si>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</si>
  <si>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</si>
  <si>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</si>
  <si>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</si>
  <si>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</si>
  <si>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</si>
  <si>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</si>
  <si>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</si>
  <si>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</si>
  <si>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</si>
  <si>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</si>
  <si>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</si>
  <si>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</si>
  <si>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</si>
  <si>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</si>
  <si>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</si>
  <si>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</si>
  <si>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</si>
  <si>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</si>
  <si>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</si>
  <si>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</si>
  <si>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</si>
  <si>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</si>
  <si>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</si>
  <si>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</si>
  <si>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</si>
  <si>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</si>
  <si>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</si>
  <si>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</si>
  <si>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</si>
  <si>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</si>
  <si>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</si>
  <si>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</si>
  <si>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</si>
  <si>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</si>
  <si>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</si>
  <si>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</si>
  <si>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</si>
  <si>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</si>
  <si>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</si>
  <si>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</si>
  <si>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</si>
  <si>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</si>
  <si>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</si>
  <si>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</si>
  <si>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</si>
  <si>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</si>
  <si>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</si>
  <si>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</si>
  <si>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</si>
  <si>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</si>
  <si>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</si>
  <si>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</si>
  <si>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</si>
  <si>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</si>
  <si>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</si>
  <si>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</si>
  <si>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</si>
  <si>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</si>
  <si>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</si>
  <si>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</si>
  <si>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</si>
  <si>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</si>
  <si>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</si>
  <si>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</si>
  <si>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</si>
  <si>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</si>
  <si>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</si>
  <si>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</si>
  <si>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</si>
  <si>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</si>
  <si>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</si>
  <si>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</si>
  <si>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</si>
  <si>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</si>
  <si>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</si>
  <si>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</si>
  <si>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</si>
  <si>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</si>
  <si>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</si>
  <si>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</si>
  <si>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</si>
  <si>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</si>
  <si>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</si>
  <si>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</si>
  <si>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</si>
  <si>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</si>
  <si>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</si>
  <si>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</si>
  <si>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</si>
  <si>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</si>
  <si>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</si>
  <si>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</si>
  <si>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</si>
  <si>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</si>
  <si>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</si>
  <si>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</si>
  <si>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</si>
  <si>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</si>
  <si>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</si>
  <si>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</si>
  <si>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</si>
  <si>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</si>
  <si>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</si>
  <si>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</si>
  <si>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</si>
  <si>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</si>
  <si>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</si>
  <si>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</si>
  <si>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</si>
  <si>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</si>
  <si>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</si>
  <si>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</si>
  <si>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</si>
  <si>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</si>
  <si>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</si>
  <si>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</si>
  <si>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</si>
  <si>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</si>
  <si>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</si>
  <si>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</si>
  <si>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</si>
  <si>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</si>
  <si>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</si>
  <si>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</si>
  <si>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</si>
  <si>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</si>
  <si>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</si>
  <si>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</si>
  <si>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</si>
  <si>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</si>
  <si>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</si>
  <si>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</si>
  <si>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</si>
  <si>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</si>
  <si>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</si>
  <si>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</si>
  <si>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</si>
  <si>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</si>
  <si>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</si>
  <si>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</si>
  <si>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</si>
  <si>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</si>
  <si>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</si>
  <si>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</si>
  <si>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</si>
  <si>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</si>
  <si>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</si>
  <si>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</si>
  <si>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</si>
  <si>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</si>
  <si>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</si>
  <si>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</si>
  <si>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</si>
  <si>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</si>
  <si>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</si>
  <si>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</si>
  <si>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</si>
  <si>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</si>
  <si>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</si>
  <si>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</si>
  <si>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</si>
  <si>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</si>
  <si>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</si>
  <si>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</si>
  <si>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</si>
  <si>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</si>
  <si>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</si>
  <si>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</si>
  <si>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</si>
  <si>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</si>
  <si>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</si>
  <si>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</si>
  <si>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</si>
  <si>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</si>
  <si>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</si>
  <si>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</si>
  <si>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</si>
  <si>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</si>
  <si>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</si>
  <si>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</si>
  <si>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</si>
  <si>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</si>
  <si>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</si>
  <si>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</si>
  <si>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</si>
  <si>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</si>
  <si>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</si>
  <si>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</si>
  <si>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</si>
  <si>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</si>
  <si>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</si>
  <si>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</si>
  <si>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</si>
  <si>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</si>
  <si>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</si>
  <si>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</si>
  <si>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</si>
  <si>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</si>
  <si>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</si>
  <si>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</si>
  <si>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</si>
  <si>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</si>
  <si>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</si>
  <si>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</si>
  <si>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</si>
  <si>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</si>
  <si>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</si>
  <si>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</si>
  <si>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</si>
  <si>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</si>
  <si>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</si>
  <si>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</si>
  <si>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</si>
  <si>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</si>
  <si>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</si>
  <si>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</si>
  <si>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</si>
  <si>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</si>
  <si>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</si>
  <si>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</si>
  <si>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</si>
  <si>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</si>
  <si>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</si>
  <si>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</si>
  <si>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</si>
  <si>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</si>
  <si>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</si>
  <si>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</si>
  <si>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</si>
  <si>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</si>
  <si>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</si>
  <si>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</si>
  <si>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</si>
  <si>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</si>
  <si>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</si>
  <si>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</si>
  <si>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</si>
  <si>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</si>
  <si>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</si>
  <si>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</si>
  <si>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</si>
  <si>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</si>
  <si>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</si>
  <si>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</si>
  <si>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</si>
  <si>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</si>
  <si>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</si>
  <si>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</si>
  <si>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</si>
  <si>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</si>
  <si>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</si>
  <si>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</si>
  <si>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</si>
  <si>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</si>
  <si>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</si>
  <si>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</si>
  <si>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</si>
  <si>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</si>
  <si>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</si>
  <si>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</si>
  <si>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</si>
  <si>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</si>
  <si>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</si>
  <si>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</si>
  <si>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</si>
  <si>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</si>
  <si>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</si>
  <si>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</si>
  <si>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</si>
  <si>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</si>
  <si>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</si>
  <si>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</si>
  <si>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</si>
  <si>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</si>
  <si>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</si>
  <si>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</si>
  <si>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</si>
  <si>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</si>
  <si>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</si>
  <si>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</si>
  <si>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</si>
  <si>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</si>
  <si>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</si>
  <si>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</si>
  <si>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</si>
  <si>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</si>
  <si>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</si>
  <si>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</si>
  <si>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</si>
  <si>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</si>
  <si>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</si>
  <si>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</si>
  <si>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</si>
  <si>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</si>
  <si>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</si>
  <si>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</si>
  <si>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</si>
  <si>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</si>
  <si>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</si>
  <si>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</si>
  <si>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</si>
  <si>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</si>
  <si>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</si>
  <si>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</si>
  <si>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</si>
  <si>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</si>
  <si>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</si>
  <si>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</si>
  <si>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</si>
  <si>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</si>
  <si>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</si>
  <si>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</si>
  <si>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</si>
  <si>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</si>
  <si>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</si>
  <si>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</si>
  <si>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</si>
  <si>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</si>
  <si>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</si>
  <si>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</si>
  <si>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</si>
  <si>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</si>
  <si>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</si>
  <si>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</si>
  <si>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</si>
  <si>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</si>
  <si>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</si>
  <si>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</si>
  <si>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</si>
  <si>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</si>
  <si>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</si>
  <si>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</si>
  <si>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</si>
  <si>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</si>
  <si>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</si>
  <si>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</si>
  <si>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</si>
  <si>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</si>
  <si>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</si>
  <si>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</si>
  <si>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</si>
  <si>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</si>
  <si>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</si>
  <si>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</si>
  <si>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</si>
  <si>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</si>
  <si>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</si>
  <si>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</si>
  <si>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</si>
  <si>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</si>
  <si>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</si>
  <si>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</si>
  <si>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</si>
  <si>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</si>
  <si>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</si>
  <si>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</si>
  <si>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</si>
  <si>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</si>
  <si>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</si>
  <si>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</si>
  <si>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</si>
  <si>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</si>
  <si>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</si>
  <si>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</si>
  <si>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</si>
  <si>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</si>
  <si>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</si>
  <si>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</si>
  <si>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</si>
  <si>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</si>
  <si>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</si>
  <si>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</si>
  <si>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</si>
  <si>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</si>
  <si>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</si>
  <si>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</si>
  <si>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</si>
  <si>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</si>
  <si>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</si>
  <si>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</si>
  <si>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</si>
  <si>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</si>
  <si>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</si>
  <si>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</si>
  <si>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</si>
  <si>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</si>
  <si>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</si>
  <si>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</si>
  <si>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</si>
  <si>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</si>
  <si>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</si>
  <si>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</si>
  <si>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</si>
  <si>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</si>
  <si>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</si>
  <si>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</si>
  <si>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</si>
  <si>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</si>
  <si>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</si>
  <si>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</si>
  <si>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</si>
  <si>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</si>
  <si>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</si>
  <si>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</si>
  <si>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</si>
  <si>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</si>
  <si>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</si>
  <si>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</si>
  <si>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</si>
  <si>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</si>
  <si>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</si>
  <si>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</si>
  <si>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</si>
  <si>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</si>
  <si>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</si>
  <si>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</si>
  <si>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</si>
  <si>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</si>
  <si>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</si>
  <si>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</si>
  <si>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</si>
  <si>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</si>
  <si>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</si>
  <si>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</si>
  <si>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</si>
  <si>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</si>
  <si>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</si>
  <si>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</si>
  <si>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</si>
  <si>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</si>
  <si>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</si>
  <si>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</si>
  <si>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</si>
  <si>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</si>
  <si>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</si>
  <si>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</si>
  <si>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</si>
  <si>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</si>
  <si>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</si>
  <si>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</si>
  <si>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</si>
  <si>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</si>
  <si>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</si>
  <si>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</si>
  <si>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</si>
  <si>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</si>
  <si>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</si>
  <si>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</si>
  <si>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</si>
  <si>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</si>
  <si>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</si>
  <si>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</si>
  <si>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</si>
  <si>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</si>
  <si>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</si>
  <si>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</si>
  <si>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</si>
  <si>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</si>
  <si>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</si>
  <si>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</si>
  <si>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</si>
  <si>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</si>
  <si>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</si>
  <si>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</si>
  <si>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</si>
  <si>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</si>
  <si>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</si>
  <si>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</si>
  <si>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</si>
  <si>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</si>
  <si>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</si>
  <si>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</si>
  <si>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</si>
  <si>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</si>
  <si>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</si>
  <si>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</si>
  <si>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</si>
  <si>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</si>
  <si>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</si>
  <si>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</si>
  <si>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</si>
  <si>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</si>
  <si>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</si>
  <si>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</si>
  <si>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</si>
  <si>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</si>
  <si>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</si>
  <si>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</si>
  <si>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</si>
  <si>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</si>
  <si>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</si>
  <si>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</si>
  <si>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</si>
  <si>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</si>
  <si>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</si>
  <si>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</si>
  <si>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</si>
  <si>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</si>
  <si>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</si>
  <si>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</si>
  <si>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</si>
  <si>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</si>
  <si>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</si>
  <si>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</si>
  <si>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</si>
  <si>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</si>
  <si>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</si>
  <si>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</si>
  <si>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</si>
  <si>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</si>
  <si>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</si>
  <si>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</si>
  <si>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</si>
  <si>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</si>
  <si>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</si>
  <si>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</si>
  <si>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</si>
  <si>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</si>
  <si>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</si>
  <si>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</si>
  <si>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</si>
  <si>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</si>
  <si>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</si>
  <si>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</si>
  <si>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</si>
  <si>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</si>
  <si>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</si>
  <si>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</si>
  <si>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</si>
  <si>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</si>
  <si>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</si>
  <si>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</si>
  <si>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</si>
  <si>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</si>
  <si>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</si>
  <si>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</si>
  <si>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</si>
  <si>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</si>
  <si>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</si>
  <si>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</si>
  <si>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</si>
  <si>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</si>
  <si>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</si>
  <si>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</si>
  <si>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</si>
  <si>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</si>
  <si>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</si>
  <si>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</si>
  <si>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</si>
  <si>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</si>
  <si>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</si>
  <si>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</si>
  <si>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</si>
  <si>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</si>
  <si>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</si>
  <si>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</si>
  <si>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</si>
  <si>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</si>
  <si>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</si>
  <si>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</si>
  <si>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</si>
  <si>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</si>
  <si>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</si>
  <si>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</si>
  <si>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</si>
  <si>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</si>
  <si>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</si>
  <si>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</si>
  <si>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</si>
  <si>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</si>
  <si>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</si>
  <si>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</si>
  <si>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</si>
  <si>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</si>
  <si>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</si>
  <si>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</si>
  <si>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</si>
  <si>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</si>
  <si>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</si>
  <si>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</si>
  <si>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</si>
  <si>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</si>
  <si>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</si>
  <si>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</si>
  <si>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</si>
  <si>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</si>
  <si>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</si>
  <si>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</si>
  <si>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</si>
  <si>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</si>
  <si>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</si>
  <si>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</si>
  <si>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</si>
  <si>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</si>
  <si>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</si>
  <si>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</si>
  <si>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</si>
  <si>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</si>
  <si>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</si>
  <si>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</si>
  <si>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</si>
  <si>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</si>
  <si>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</si>
  <si>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</si>
  <si>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</si>
  <si>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</si>
  <si>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</si>
  <si>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</si>
  <si>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</si>
  <si>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</si>
  <si>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</si>
  <si>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</si>
  <si>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</si>
  <si>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</si>
  <si>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</si>
  <si>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</si>
  <si>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</si>
  <si>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</si>
  <si>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</si>
  <si>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</si>
  <si>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</si>
  <si>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</si>
  <si>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</si>
  <si>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</si>
  <si>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</si>
  <si>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</si>
  <si>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</si>
  <si>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</si>
  <si>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</si>
  <si>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</si>
  <si>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</si>
  <si>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</si>
  <si>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</si>
  <si>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</si>
  <si>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</si>
  <si>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</si>
  <si>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</si>
  <si>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</si>
  <si>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</si>
  <si>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</si>
  <si>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</si>
  <si>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</si>
  <si>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</si>
  <si>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</si>
  <si>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</si>
  <si>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</si>
  <si>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</si>
  <si>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</si>
  <si>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</si>
  <si>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</si>
  <si>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</si>
  <si>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</si>
  <si>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</si>
  <si>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</si>
  <si>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</si>
  <si>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</si>
  <si>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</si>
  <si>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</si>
  <si>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</si>
  <si>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</si>
  <si>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</si>
  <si>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</si>
  <si>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</si>
  <si>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</si>
  <si>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</si>
  <si>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</si>
  <si>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</si>
  <si>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</si>
  <si>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</si>
  <si>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</si>
  <si>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</si>
  <si>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</si>
  <si>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</si>
  <si>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</si>
  <si>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</si>
  <si>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</si>
  <si>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</si>
  <si>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</si>
  <si>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</si>
  <si>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</si>
  <si>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</si>
  <si>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</si>
  <si>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</si>
  <si>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</si>
  <si>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</si>
  <si>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</si>
  <si>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</si>
  <si>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</si>
  <si>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</si>
  <si>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</si>
  <si>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</si>
  <si>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</si>
  <si>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</si>
  <si>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</si>
  <si>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</si>
  <si>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</si>
  <si>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</si>
  <si>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</si>
  <si>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</si>
  <si>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</si>
  <si>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</si>
  <si>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</si>
  <si>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</si>
  <si>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</si>
  <si>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</si>
  <si>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</si>
  <si>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</si>
  <si>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</si>
  <si>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</si>
  <si>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</si>
  <si>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</si>
  <si>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</si>
  <si>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</si>
  <si>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</si>
  <si>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</si>
  <si>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</si>
  <si>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</si>
  <si>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</si>
  <si>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</si>
  <si>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</si>
  <si>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</si>
  <si>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</si>
  <si>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</si>
  <si>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</si>
  <si>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</si>
  <si>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</si>
  <si>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</si>
  <si>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</si>
  <si>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</si>
  <si>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</si>
  <si>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</si>
  <si>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</si>
  <si>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</si>
  <si>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</si>
  <si>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</si>
  <si>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</si>
  <si>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</si>
  <si>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</si>
  <si>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</si>
  <si>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</si>
  <si>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</si>
  <si>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</si>
  <si>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</si>
  <si>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</si>
  <si>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</si>
  <si>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</si>
  <si>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</si>
  <si>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</si>
  <si>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</si>
  <si>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</si>
  <si>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</si>
  <si>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</si>
  <si>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</si>
  <si>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</si>
  <si>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</si>
  <si>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</si>
  <si>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</si>
  <si>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</si>
  <si>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</si>
  <si>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</si>
  <si>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</si>
  <si>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</si>
  <si>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</si>
  <si>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</si>
  <si>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</si>
  <si>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</si>
  <si>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</si>
  <si>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</si>
  <si>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</si>
  <si>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</si>
  <si>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</si>
  <si>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</si>
  <si>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</si>
  <si>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</si>
  <si>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</si>
  <si>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</si>
  <si>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</si>
  <si>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</si>
  <si>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</si>
  <si>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</si>
  <si>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</si>
  <si>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</si>
  <si>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</si>
  <si>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</si>
  <si>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</si>
  <si>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</si>
  <si>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</si>
  <si>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</si>
  <si>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</si>
  <si>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</si>
  <si>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</si>
  <si>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</si>
  <si>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</si>
  <si>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</si>
  <si>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</si>
  <si>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</si>
  <si>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</si>
  <si>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</si>
  <si>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</si>
  <si>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</si>
  <si>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</si>
  <si>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</si>
  <si>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</si>
  <si>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</si>
  <si>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</si>
  <si>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</si>
  <si>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</si>
  <si>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</si>
  <si>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</si>
  <si>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</si>
  <si>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</si>
  <si>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</si>
  <si>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</si>
  <si>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</si>
  <si>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</si>
  <si>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</si>
  <si>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</si>
  <si>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</si>
  <si>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</si>
  <si>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</si>
  <si>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</si>
  <si>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</si>
  <si>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</si>
  <si>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</si>
  <si>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</si>
  <si>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</si>
  <si>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</si>
  <si>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</si>
  <si>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</si>
  <si>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</si>
  <si>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</si>
  <si>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</si>
  <si>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</si>
  <si>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</si>
  <si>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</si>
  <si>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</si>
  <si>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</si>
  <si>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</si>
  <si>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</si>
  <si>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</si>
  <si>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</si>
  <si>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</si>
  <si>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</si>
  <si>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</si>
  <si>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</si>
  <si>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</si>
  <si>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</si>
  <si>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</si>
  <si>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</si>
  <si>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</si>
  <si>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</si>
  <si>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</si>
  <si>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</si>
  <si>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</si>
  <si>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</si>
  <si>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</si>
  <si>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</si>
  <si>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</si>
  <si>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</si>
  <si>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</si>
  <si>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</si>
  <si>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</si>
  <si>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</si>
  <si>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</si>
  <si>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</si>
  <si>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</si>
  <si>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</si>
  <si>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</si>
  <si>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</si>
  <si>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</si>
  <si>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</si>
  <si>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</si>
  <si>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</si>
  <si>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</si>
  <si>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</si>
  <si>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</si>
  <si>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</si>
  <si>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</si>
  <si>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</si>
  <si>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</si>
  <si>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</si>
  <si>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</si>
  <si>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</si>
  <si>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</si>
  <si>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</si>
  <si>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</si>
  <si>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</si>
  <si>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</si>
  <si>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</si>
  <si>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</si>
  <si>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</si>
  <si>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</si>
  <si>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</si>
  <si>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</si>
  <si>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</si>
  <si>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</si>
  <si>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</si>
  <si>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</si>
  <si>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</si>
  <si>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</si>
  <si>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</si>
  <si>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</si>
  <si>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</si>
  <si>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</si>
  <si>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</si>
  <si>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</si>
  <si>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</si>
  <si>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</si>
  <si>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</si>
  <si>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</si>
  <si>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</si>
  <si>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</si>
  <si>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</si>
  <si>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</si>
  <si>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</si>
  <si>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</si>
  <si>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</si>
  <si>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</si>
  <si>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</si>
  <si>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</si>
  <si>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</si>
  <si>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</si>
  <si>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</si>
  <si>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</si>
  <si>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</si>
  <si>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</si>
  <si>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</si>
  <si>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</si>
  <si>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</si>
  <si>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</si>
  <si>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</si>
  <si>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</si>
  <si>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</si>
  <si>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</si>
  <si>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</si>
  <si>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</si>
  <si>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</si>
  <si>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</si>
  <si>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</si>
  <si>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</si>
  <si>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</si>
  <si>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</si>
  <si>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</si>
  <si>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</si>
  <si>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</si>
  <si>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</si>
  <si>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</si>
  <si>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</si>
  <si>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</si>
  <si>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</si>
  <si>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</si>
  <si>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</si>
  <si>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</si>
  <si>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</si>
  <si>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</si>
  <si>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</si>
  <si>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</si>
  <si>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</si>
  <si>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</si>
  <si>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</si>
  <si>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</si>
  <si>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</si>
  <si>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</si>
  <si>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</si>
  <si>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</si>
  <si>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</si>
  <si>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</si>
  <si>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</si>
  <si>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</si>
  <si>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</si>
  <si>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</si>
  <si>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</si>
  <si>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</si>
  <si>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</si>
  <si>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</si>
  <si>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</si>
  <si>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</si>
  <si>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</si>
  <si>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</si>
  <si>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</si>
  <si>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</si>
  <si>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</si>
  <si>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</si>
  <si>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</si>
  <si>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</si>
  <si>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</si>
  <si>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</si>
  <si>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</si>
  <si>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</si>
  <si>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</si>
  <si>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</si>
  <si>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</si>
  <si>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</si>
  <si>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</si>
  <si>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</si>
  <si>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</si>
  <si>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</si>
  <si>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</si>
  <si>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</si>
  <si>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</si>
  <si>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</si>
  <si>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</si>
  <si>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</si>
  <si>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</si>
  <si>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</si>
  <si>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</si>
  <si>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</si>
  <si>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</si>
  <si>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</si>
  <si>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</si>
  <si>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</si>
  <si>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</si>
  <si>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</si>
  <si>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</si>
  <si>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</si>
  <si>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</si>
  <si>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</si>
  <si>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</si>
  <si>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</si>
  <si>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</si>
  <si>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</si>
  <si>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</si>
  <si>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</si>
  <si>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</si>
  <si>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</si>
  <si>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</si>
  <si>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</si>
  <si>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</si>
  <si>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</si>
  <si>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</si>
  <si>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</si>
  <si>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</si>
  <si>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</si>
  <si>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</si>
  <si>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</si>
  <si>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</si>
  <si>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</si>
  <si>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</si>
  <si>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</si>
  <si>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</si>
  <si>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</si>
  <si>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</si>
  <si>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</si>
  <si>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</si>
  <si>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</si>
  <si>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</si>
  <si>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</si>
  <si>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</si>
  <si>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</si>
  <si>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</si>
  <si>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</si>
  <si>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</si>
  <si>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</si>
  <si>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</si>
  <si>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</si>
  <si>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</si>
  <si>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</si>
  <si>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</si>
  <si>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</si>
  <si>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</si>
  <si>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</si>
  <si>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</si>
  <si>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</si>
  <si>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</si>
  <si>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</si>
  <si>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</si>
  <si>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</si>
  <si>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</si>
  <si>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</si>
  <si>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</si>
  <si>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</si>
  <si>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</si>
  <si>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</si>
  <si>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</si>
  <si>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</si>
  <si>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</si>
  <si>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</si>
  <si>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</si>
  <si>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</si>
  <si>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</si>
  <si>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</si>
  <si>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</si>
  <si>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</si>
  <si>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</si>
  <si>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</si>
  <si>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</si>
  <si>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</si>
  <si>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</si>
  <si>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</si>
  <si>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</si>
  <si>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</si>
  <si>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</si>
  <si>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</si>
  <si>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</si>
  <si>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</si>
  <si>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</si>
  <si>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</si>
  <si>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</si>
  <si>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</si>
  <si>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</si>
  <si>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</si>
  <si>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</si>
  <si>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</si>
  <si>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</si>
  <si>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</si>
  <si>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</si>
  <si>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</si>
  <si>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</si>
  <si>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</si>
  <si>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</si>
  <si>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</si>
  <si>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</si>
  <si>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</si>
  <si>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</si>
  <si>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</si>
  <si>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</si>
  <si>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</si>
  <si>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</si>
  <si>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</si>
  <si>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</si>
  <si>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</si>
  <si>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</si>
  <si>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</si>
  <si>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</si>
  <si>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</si>
  <si>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</si>
  <si>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</si>
  <si>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</si>
  <si>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</si>
  <si>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</si>
  <si>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</si>
  <si>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</si>
  <si>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</si>
  <si>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</si>
  <si>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</si>
  <si>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</si>
  <si>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</si>
  <si>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</si>
  <si>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</si>
  <si>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</si>
  <si>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</si>
  <si>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</si>
  <si>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</si>
  <si>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</si>
  <si>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</si>
  <si>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</si>
  <si>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</si>
  <si>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</si>
  <si>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</si>
  <si>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</si>
  <si>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</si>
  <si>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</si>
  <si>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</si>
  <si>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</si>
  <si>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</si>
  <si>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</si>
  <si>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</si>
  <si>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</si>
  <si>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</si>
  <si>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</si>
  <si>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</si>
  <si>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</si>
  <si>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</si>
  <si>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</si>
  <si>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</si>
  <si>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</si>
  <si>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</si>
  <si>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</si>
  <si>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</si>
  <si>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</si>
  <si>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</si>
  <si>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</si>
  <si>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</si>
  <si>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</si>
  <si>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</si>
  <si>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</si>
  <si>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</si>
  <si>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</si>
  <si>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</si>
  <si>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</si>
  <si>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</si>
  <si>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</si>
  <si>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</si>
  <si>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</si>
  <si>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</si>
  <si>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</si>
  <si>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</si>
  <si>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</si>
  <si>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</si>
  <si>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</si>
  <si>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</si>
  <si>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</si>
  <si>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</si>
  <si>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</si>
  <si>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</si>
  <si>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</si>
  <si>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</si>
  <si>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</si>
  <si>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</si>
  <si>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</si>
  <si>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</si>
  <si>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</si>
  <si>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</si>
  <si>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</si>
  <si>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</si>
  <si>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</si>
  <si>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</si>
  <si>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</si>
  <si>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</si>
  <si>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</si>
  <si>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</si>
  <si>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</si>
  <si>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</si>
  <si>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</si>
  <si>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</si>
  <si>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</si>
  <si>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</si>
  <si>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</si>
  <si>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</si>
  <si>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</si>
  <si>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</si>
  <si>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</si>
  <si>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</si>
  <si>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</si>
  <si>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</si>
  <si>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</si>
  <si>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</si>
  <si>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</si>
  <si>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</si>
  <si>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</si>
  <si>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</si>
  <si>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</si>
  <si>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</si>
  <si>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</si>
  <si>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</si>
  <si>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</si>
  <si>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</si>
  <si>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</si>
  <si>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</si>
  <si>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</si>
  <si>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</si>
  <si>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</si>
  <si>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</si>
  <si>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</si>
  <si>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</si>
  <si>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</si>
  <si>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</si>
  <si>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</si>
  <si>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</si>
  <si>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</si>
  <si>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</si>
  <si>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</si>
  <si>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</si>
  <si>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</si>
  <si>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</si>
  <si>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</si>
  <si>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</si>
  <si>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</si>
  <si>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</si>
  <si>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</si>
  <si>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</si>
  <si>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</si>
  <si>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</si>
  <si>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</si>
  <si>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</si>
  <si>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</si>
  <si>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</si>
  <si>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</si>
  <si>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</si>
  <si>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</si>
  <si>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</si>
  <si>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</si>
  <si>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</si>
  <si>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</si>
  <si>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</si>
  <si>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</si>
  <si>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</si>
  <si>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</si>
  <si>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</si>
  <si>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</si>
  <si>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</si>
  <si>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</si>
  <si>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</si>
  <si>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</si>
  <si>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</si>
  <si>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</si>
  <si>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</si>
  <si>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</si>
  <si>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</si>
  <si>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</si>
  <si>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</si>
  <si>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</si>
  <si>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</si>
  <si>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</si>
  <si>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</si>
  <si>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</si>
  <si>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</si>
  <si>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</si>
  <si>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</si>
  <si>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</si>
  <si>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</si>
  <si>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</si>
  <si>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</si>
  <si>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</si>
  <si>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</si>
  <si>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</si>
  <si>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</si>
  <si>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</si>
  <si>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</si>
  <si>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</si>
  <si>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</si>
  <si>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</si>
  <si>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</si>
  <si>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</si>
  <si>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</si>
  <si>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</si>
  <si>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</si>
  <si>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</si>
  <si>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</si>
  <si>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</si>
  <si>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</si>
  <si>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</si>
  <si>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</si>
  <si>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</si>
  <si>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</si>
  <si>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</si>
  <si>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</si>
  <si>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</si>
  <si>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</si>
  <si>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</si>
  <si>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</si>
  <si>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</si>
  <si>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</si>
  <si>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</si>
  <si>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</si>
  <si>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</si>
  <si>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</si>
  <si>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</si>
  <si>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</si>
  <si>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</si>
  <si>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</si>
  <si>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</si>
  <si>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</si>
  <si>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</si>
  <si>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</si>
  <si>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</si>
  <si>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</si>
  <si>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</si>
  <si>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</si>
  <si>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</si>
  <si>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</si>
  <si>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</si>
  <si>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</si>
  <si>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</si>
  <si>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</si>
  <si>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</si>
  <si>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</si>
  <si>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</si>
  <si>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</si>
  <si>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</si>
  <si>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</si>
  <si>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</si>
  <si>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</si>
  <si>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</si>
  <si>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</si>
  <si>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</si>
  <si>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</si>
  <si>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</si>
  <si>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</si>
  <si>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</si>
  <si>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</si>
  <si>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</si>
  <si>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</si>
  <si>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</si>
  <si>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</si>
  <si>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</si>
  <si>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</si>
  <si>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</si>
  <si>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</si>
  <si>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</si>
  <si>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</si>
  <si>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</si>
  <si>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</si>
  <si>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</si>
  <si>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</si>
  <si>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</si>
  <si>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</si>
  <si>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</si>
  <si>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</si>
  <si>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</si>
  <si>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</si>
  <si>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</si>
  <si>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</si>
  <si>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</si>
  <si>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</si>
  <si>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</si>
  <si>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</si>
  <si>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</si>
  <si>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</si>
  <si>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</si>
  <si>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</si>
  <si>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</si>
  <si>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</si>
  <si>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</si>
  <si>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</si>
  <si>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</si>
  <si>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</si>
  <si>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</si>
  <si>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</si>
  <si>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</si>
  <si>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</si>
  <si>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</si>
  <si>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</si>
  <si>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</si>
  <si>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</si>
  <si>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</si>
  <si>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</si>
  <si>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</si>
  <si>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</si>
  <si>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</si>
  <si>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</si>
  <si>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</si>
  <si>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</si>
  <si>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</si>
  <si>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</si>
  <si>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</si>
  <si>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</si>
  <si>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</si>
  <si>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</si>
  <si>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</si>
  <si>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</si>
  <si>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</si>
  <si>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</si>
  <si>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</si>
  <si>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</si>
  <si>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</si>
  <si>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</si>
  <si>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</si>
  <si>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</si>
  <si>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</si>
  <si>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</si>
  <si>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</si>
  <si>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</si>
  <si>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</si>
  <si>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</si>
  <si>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</si>
  <si>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</si>
  <si>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</si>
  <si>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</si>
  <si>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</si>
  <si>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</si>
  <si>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</si>
  <si>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</si>
  <si>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</si>
  <si>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</si>
  <si>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</si>
  <si>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</si>
  <si>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</si>
  <si>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</si>
  <si>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</si>
  <si>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</si>
  <si>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</si>
  <si>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</si>
  <si>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</si>
  <si>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</si>
  <si>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</si>
  <si>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</si>
  <si>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</si>
  <si>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</si>
  <si>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</si>
  <si>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</si>
  <si>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</si>
  <si>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</si>
  <si>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</si>
  <si>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</si>
  <si>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</si>
  <si>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</si>
  <si>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</si>
  <si>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</si>
  <si>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</si>
  <si>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</si>
  <si>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</si>
  <si>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</si>
  <si>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</si>
  <si>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</si>
  <si>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</si>
  <si>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</si>
  <si>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</si>
  <si>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</si>
  <si>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</si>
  <si>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</si>
  <si>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</si>
  <si>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</si>
  <si>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</si>
  <si>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</si>
  <si>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</si>
  <si>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</si>
  <si>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</si>
  <si>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</si>
  <si>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</si>
  <si>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</si>
  <si>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</si>
  <si>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</si>
  <si>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</si>
  <si>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</si>
  <si>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</si>
  <si>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</si>
  <si>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</si>
  <si>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</si>
  <si>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</si>
  <si>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</si>
  <si>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</si>
  <si>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</si>
  <si>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</si>
  <si>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</si>
  <si>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</si>
  <si>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</si>
  <si>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</si>
  <si>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</si>
  <si>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</si>
  <si>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</si>
  <si>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</si>
  <si>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</si>
  <si>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</si>
  <si>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</si>
  <si>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</si>
  <si>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</si>
  <si>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</si>
  <si>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</si>
  <si>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</si>
  <si>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</si>
  <si>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</si>
  <si>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</si>
  <si>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</si>
  <si>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</si>
  <si>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</si>
  <si>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</si>
  <si>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</si>
  <si>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</si>
  <si>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</si>
  <si>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</si>
  <si>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</si>
  <si>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</si>
  <si>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</si>
  <si>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</si>
  <si>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</si>
  <si>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</si>
  <si>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</si>
  <si>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</si>
  <si>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</si>
  <si>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</si>
  <si>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</si>
  <si>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</si>
  <si>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</si>
  <si>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</si>
  <si>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</si>
  <si>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</si>
  <si>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</si>
  <si>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</si>
  <si>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</si>
  <si>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</si>
  <si>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</si>
  <si>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</si>
  <si>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</si>
  <si>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</si>
  <si>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</si>
  <si>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</si>
  <si>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</si>
  <si>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</si>
  <si>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</si>
  <si>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</si>
  <si>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</si>
  <si>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</si>
  <si>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</si>
  <si>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</si>
  <si>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</si>
  <si>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</si>
  <si>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</si>
  <si>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</si>
  <si>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</si>
  <si>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</si>
  <si>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</si>
  <si>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</si>
  <si>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</si>
  <si>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</si>
  <si>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</si>
  <si>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</si>
  <si>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</si>
  <si>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</si>
  <si>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</si>
  <si>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</si>
  <si>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</si>
  <si>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</si>
  <si>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</si>
  <si>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</si>
  <si>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</si>
  <si>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</si>
  <si>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</si>
  <si>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</si>
  <si>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</si>
  <si>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</si>
  <si>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</si>
  <si>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</si>
  <si>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</si>
  <si>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</si>
  <si>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</si>
  <si>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</si>
  <si>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</si>
  <si>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</si>
  <si>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</si>
  <si>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</si>
  <si>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</si>
  <si>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</si>
  <si>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</si>
  <si>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</si>
  <si>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</si>
  <si>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</si>
  <si>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</si>
  <si>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</si>
  <si>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</si>
  <si>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</si>
  <si>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</si>
  <si>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</si>
  <si>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</si>
  <si>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</si>
  <si>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</si>
  <si>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</si>
  <si>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</si>
  <si>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</si>
  <si>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</si>
  <si>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</si>
  <si>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</si>
  <si>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</si>
  <si>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</si>
  <si>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</si>
  <si>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</si>
  <si>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</si>
  <si>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</si>
  <si>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</si>
  <si>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</si>
  <si>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</si>
  <si>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</si>
  <si>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</si>
  <si>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</si>
  <si>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</si>
  <si>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</si>
  <si>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</si>
  <si>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</si>
  <si>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</si>
  <si>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</si>
  <si>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</si>
  <si>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</si>
  <si>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</si>
  <si>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</si>
  <si>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</si>
  <si>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</si>
  <si>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</si>
  <si>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</si>
  <si>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</si>
  <si>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</si>
  <si>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</si>
  <si>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</si>
  <si>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</si>
  <si>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</si>
  <si>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</si>
  <si>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</si>
  <si>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</si>
  <si>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</si>
  <si>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</si>
  <si>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</si>
  <si>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</si>
  <si>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</si>
  <si>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</si>
  <si>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</si>
  <si>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</si>
  <si>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</si>
  <si>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</si>
  <si>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</si>
  <si>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</si>
  <si>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</si>
  <si>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</si>
  <si>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</si>
  <si>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</si>
  <si>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</si>
  <si>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</si>
  <si>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</si>
  <si>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</si>
  <si>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</si>
  <si>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</si>
  <si>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</si>
  <si>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</si>
  <si>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</si>
  <si>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</si>
  <si>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</si>
  <si>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</si>
  <si>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</si>
  <si>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</si>
  <si>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</si>
  <si>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</si>
  <si>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</si>
  <si>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</si>
  <si>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</si>
  <si>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</si>
  <si>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</si>
  <si>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</si>
  <si>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</si>
  <si>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</si>
  <si>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</si>
  <si>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</si>
  <si>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</si>
  <si>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</si>
  <si>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</si>
  <si>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</si>
  <si>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</si>
  <si>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</si>
  <si>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</si>
  <si>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</si>
  <si>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</si>
  <si>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</si>
  <si>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</si>
  <si>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</si>
  <si>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</si>
  <si>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</si>
  <si>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</si>
  <si>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</si>
  <si>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</si>
  <si>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</si>
  <si>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</si>
  <si>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</si>
  <si>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</si>
  <si>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</si>
  <si>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</si>
  <si>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</si>
  <si>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</si>
  <si>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</si>
  <si>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</si>
  <si>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</si>
  <si>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</si>
  <si>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</si>
  <si>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</si>
  <si>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</si>
  <si>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</si>
  <si>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</si>
  <si>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</si>
  <si>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</si>
  <si>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</si>
  <si>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</si>
  <si>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</si>
  <si>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</si>
  <si>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</si>
  <si>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</si>
  <si>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</si>
  <si>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</si>
  <si>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</si>
  <si>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</si>
  <si>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</si>
  <si>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</si>
  <si>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</si>
  <si>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</si>
  <si>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</si>
  <si>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</si>
  <si>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</si>
  <si>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</si>
  <si>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</si>
  <si>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</si>
  <si>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</si>
  <si>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</si>
  <si>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</si>
  <si>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</si>
  <si>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</si>
  <si>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</si>
  <si>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</si>
  <si>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</si>
  <si>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</si>
  <si>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</si>
  <si>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</si>
  <si>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</si>
  <si>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</si>
  <si>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</si>
  <si>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</si>
  <si>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</si>
  <si>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</si>
  <si>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</si>
  <si>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</si>
  <si>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</si>
  <si>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</si>
  <si>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</si>
  <si>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</si>
  <si>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</si>
  <si>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</si>
  <si>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</si>
  <si>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</si>
  <si>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</si>
  <si>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</si>
  <si>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</si>
  <si>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</si>
  <si>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</si>
  <si>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</si>
  <si>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</si>
  <si>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</si>
  <si>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</si>
  <si>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</si>
  <si>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</si>
  <si>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</si>
  <si>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</si>
  <si>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</si>
  <si>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</si>
  <si>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</si>
  <si>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</si>
  <si>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</si>
  <si>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</si>
  <si>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</si>
  <si>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</si>
  <si>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</si>
  <si>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</si>
  <si>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</si>
  <si>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</si>
  <si>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</si>
  <si>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</si>
  <si>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</si>
  <si>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</si>
  <si>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</si>
  <si>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</si>
  <si>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</si>
  <si>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</si>
  <si>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</si>
  <si>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</si>
  <si>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</si>
  <si>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</si>
  <si>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</si>
  <si>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</si>
  <si>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</si>
  <si>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</si>
  <si>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</si>
  <si>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</si>
  <si>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</si>
  <si>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</si>
  <si>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</si>
  <si>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</si>
  <si>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</si>
  <si>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</si>
  <si>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</si>
  <si>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</si>
  <si>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</si>
  <si>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</si>
  <si>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</si>
  <si>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</si>
  <si>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</si>
  <si>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</si>
  <si>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</si>
  <si>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</si>
  <si>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</si>
  <si>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</si>
  <si>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</si>
  <si>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</si>
  <si>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</si>
  <si>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</si>
  <si>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</si>
  <si>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</si>
  <si>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</si>
  <si>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</si>
  <si>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</si>
  <si>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</si>
  <si>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</si>
  <si>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</si>
  <si>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</si>
  <si>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</si>
  <si>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</si>
  <si>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</si>
  <si>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</si>
  <si>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</si>
  <si>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</si>
  <si>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</si>
  <si>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</si>
  <si>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</si>
  <si>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</si>
  <si>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</si>
  <si>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</si>
  <si>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</si>
  <si>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</si>
  <si>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</si>
  <si>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</si>
  <si>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</si>
  <si>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</si>
  <si>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</si>
  <si>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</si>
  <si>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</si>
  <si>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</si>
  <si>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</si>
  <si>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</si>
  <si>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</si>
  <si>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</si>
  <si>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</si>
  <si>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</si>
  <si>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</si>
  <si>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</si>
  <si>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</si>
  <si>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</si>
  <si>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</si>
  <si>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</si>
  <si>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</si>
  <si>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</si>
  <si>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</si>
  <si>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</si>
  <si>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</si>
  <si>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</si>
  <si>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</si>
  <si>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</si>
  <si>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</si>
  <si>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</si>
  <si>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</si>
  <si>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</si>
  <si>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</si>
  <si>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</si>
  <si>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</si>
  <si>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</si>
  <si>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</si>
  <si>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</si>
  <si>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</si>
  <si>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</si>
  <si>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</si>
  <si>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</si>
  <si>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</si>
  <si>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</si>
  <si>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</si>
  <si>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</si>
  <si>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</si>
  <si>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</si>
  <si>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</si>
  <si>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</si>
  <si>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</si>
  <si>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</si>
  <si>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</si>
  <si>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</si>
  <si>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</si>
  <si>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</si>
  <si>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</si>
  <si>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</si>
  <si>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</si>
  <si>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</si>
  <si>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</si>
  <si>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</si>
  <si>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</si>
  <si>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</si>
  <si>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</si>
  <si>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</si>
  <si>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</si>
  <si>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</si>
  <si>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</si>
  <si>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</si>
  <si>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</si>
  <si>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</si>
  <si>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</si>
  <si>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</si>
  <si>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</si>
  <si>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</si>
  <si>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</si>
  <si>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</si>
  <si>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</si>
  <si>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</si>
  <si>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</si>
  <si>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</si>
  <si>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</si>
  <si>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</si>
  <si>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</si>
  <si>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</si>
  <si>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</si>
  <si>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</si>
  <si>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</si>
  <si>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</si>
  <si>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</si>
  <si>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</si>
  <si>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</si>
  <si>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</si>
  <si>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</si>
  <si>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</si>
  <si>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</si>
  <si>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</si>
  <si>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</si>
  <si>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</si>
  <si>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</si>
  <si>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</si>
  <si>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</si>
  <si>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</si>
  <si>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</si>
  <si>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</si>
  <si>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</si>
  <si>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</si>
  <si>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</si>
  <si>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</si>
  <si>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</si>
  <si>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</si>
  <si>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</si>
  <si>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</si>
  <si>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</si>
  <si>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</si>
  <si>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</si>
  <si>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</si>
  <si>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</si>
  <si>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</si>
  <si>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</si>
  <si>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</si>
  <si>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</si>
  <si>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</si>
  <si>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</si>
  <si>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</si>
  <si>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</si>
  <si>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</si>
  <si>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</si>
  <si>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</si>
  <si>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</si>
  <si>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</si>
  <si>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</si>
  <si>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</si>
  <si>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</si>
  <si>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</si>
  <si>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</si>
  <si>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</si>
  <si>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</si>
  <si>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</si>
  <si>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</si>
  <si>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</si>
  <si>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</si>
  <si>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</si>
  <si>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</si>
  <si>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</si>
  <si>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</si>
  <si>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</si>
  <si>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</si>
  <si>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</si>
  <si>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</si>
  <si>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</si>
  <si>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</si>
  <si>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</si>
  <si>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</si>
  <si>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</si>
  <si>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</si>
  <si>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</si>
  <si>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</si>
  <si>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</si>
  <si>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</si>
  <si>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</si>
  <si>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</si>
  <si>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</si>
  <si>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</si>
  <si>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</si>
  <si>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</si>
  <si>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</si>
  <si>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</si>
  <si>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</si>
  <si>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</si>
  <si>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</si>
  <si>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</si>
  <si>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</si>
  <si>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</si>
  <si>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</si>
  <si>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</si>
  <si>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</si>
  <si>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</si>
  <si>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</si>
  <si>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</si>
  <si>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</si>
  <si>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</si>
  <si>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</si>
  <si>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</si>
  <si>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</si>
  <si>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</si>
  <si>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</si>
  <si>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</si>
  <si>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</si>
  <si>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</si>
  <si>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</si>
  <si>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</si>
  <si>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</si>
  <si>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</si>
  <si>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</si>
  <si>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</si>
  <si>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</si>
  <si>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</si>
  <si>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</si>
  <si>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</si>
  <si>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</si>
  <si>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</si>
  <si>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</si>
  <si>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</si>
  <si>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</si>
  <si>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</si>
  <si>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</si>
  <si>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</si>
  <si>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</si>
  <si>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</si>
  <si>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</si>
  <si>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</si>
  <si>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</si>
  <si>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</si>
  <si>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</si>
  <si>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</si>
  <si>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</si>
  <si>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</si>
  <si>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</si>
  <si>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</si>
  <si>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</si>
  <si>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</si>
  <si>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</si>
  <si>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</si>
  <si>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</si>
  <si>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</si>
  <si>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</si>
  <si>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</si>
  <si>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</si>
  <si>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</si>
  <si>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</si>
  <si>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</si>
  <si>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</si>
  <si>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</si>
  <si>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</si>
  <si>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</si>
  <si>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</si>
  <si>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</si>
  <si>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</si>
  <si>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</si>
  <si>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</si>
  <si>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</si>
  <si>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</si>
  <si>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</si>
  <si>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</si>
  <si>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</si>
  <si>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</si>
  <si>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</si>
  <si>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</si>
  <si>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</si>
  <si>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</si>
  <si>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</si>
  <si>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</si>
  <si>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</si>
  <si>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</si>
  <si>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</si>
  <si>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</si>
  <si>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</si>
  <si>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</si>
  <si>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</si>
  <si>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</si>
  <si>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</si>
  <si>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</si>
  <si>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</si>
  <si>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</si>
  <si>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</si>
  <si>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</si>
  <si>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</si>
  <si>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</si>
  <si>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</si>
  <si>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</si>
  <si>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</si>
  <si>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</si>
  <si>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</si>
  <si>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</si>
  <si>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</si>
  <si>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</si>
  <si>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</si>
  <si>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</si>
  <si>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</si>
  <si>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</si>
  <si>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</si>
  <si>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</si>
  <si>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</si>
  <si>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</si>
  <si>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</si>
  <si>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</si>
  <si>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</si>
  <si>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</si>
  <si>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</si>
  <si>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</si>
  <si>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</si>
  <si>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</si>
  <si>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</si>
  <si>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</si>
  <si>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</si>
  <si>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</si>
  <si>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</si>
  <si>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</si>
  <si>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</si>
  <si>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</si>
  <si>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</si>
  <si>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</si>
  <si>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</si>
  <si>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</si>
  <si>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</si>
  <si>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</si>
  <si>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</si>
  <si>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</si>
  <si>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</si>
  <si>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</si>
  <si>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</si>
  <si>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</si>
  <si>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</si>
  <si>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</si>
  <si>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</si>
  <si>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</si>
  <si>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</si>
  <si>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</si>
  <si>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</si>
  <si>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</si>
  <si>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</si>
  <si>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</si>
  <si>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</si>
  <si>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</si>
  <si>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</si>
  <si>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</si>
  <si>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</si>
  <si>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</si>
  <si>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</si>
  <si>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</si>
  <si>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</si>
  <si>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</si>
  <si>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</si>
  <si>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</si>
  <si>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</si>
  <si>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</si>
  <si>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</si>
  <si>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</si>
  <si>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</si>
  <si>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</si>
  <si>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</si>
  <si>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</si>
  <si>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</si>
  <si>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</si>
  <si>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</si>
  <si>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</si>
  <si>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</si>
  <si>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</si>
  <si>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</si>
  <si>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</si>
  <si>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</si>
  <si>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</si>
  <si>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</si>
  <si>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</si>
  <si>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</si>
  <si>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</si>
  <si>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</si>
  <si>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</si>
  <si>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</si>
  <si>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</si>
  <si>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</si>
  <si>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</si>
  <si>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</si>
  <si>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</si>
  <si>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</si>
  <si>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</si>
  <si>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</si>
  <si>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</si>
  <si>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</si>
  <si>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</si>
  <si>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</si>
  <si>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</si>
  <si>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</si>
  <si>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</si>
  <si>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</si>
  <si>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</si>
  <si>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</si>
  <si>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</si>
  <si>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</si>
  <si>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</si>
  <si>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</si>
  <si>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</si>
  <si>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</si>
  <si>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</si>
  <si>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</si>
  <si>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</si>
  <si>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</si>
  <si>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</si>
  <si>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</si>
  <si>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</si>
  <si>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</si>
  <si>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</si>
  <si>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</si>
  <si>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</si>
  <si>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</si>
  <si>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</si>
  <si>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</si>
  <si>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</si>
  <si>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</si>
  <si>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</si>
  <si>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</si>
  <si>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</si>
  <si>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</si>
  <si>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</si>
  <si>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</si>
  <si>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</si>
  <si>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</si>
  <si>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</si>
  <si>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</si>
  <si>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</si>
  <si>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</si>
  <si>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</si>
  <si>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</si>
  <si>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</si>
  <si>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</si>
  <si>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</si>
  <si>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</si>
  <si>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</si>
  <si>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</si>
  <si>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</si>
  <si>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</si>
  <si>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</si>
  <si>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</si>
  <si>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</si>
  <si>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</si>
  <si>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</si>
  <si>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</si>
  <si>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</si>
  <si>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</si>
  <si>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</si>
  <si>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</si>
  <si>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</si>
  <si>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</si>
  <si>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</si>
  <si>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</si>
  <si>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</si>
  <si>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</si>
  <si>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</si>
  <si>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</si>
  <si>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</si>
  <si>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</si>
  <si>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</si>
  <si>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</si>
  <si>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</si>
  <si>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</si>
  <si>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</si>
  <si>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</si>
  <si>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</si>
  <si>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</si>
  <si>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</si>
  <si>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</si>
  <si>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</si>
  <si>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</si>
  <si>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</si>
  <si>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</si>
  <si>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</si>
  <si>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</si>
  <si>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</si>
  <si>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</si>
  <si>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</si>
  <si>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</si>
  <si>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</si>
  <si>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</si>
  <si>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</si>
  <si>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</si>
  <si>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</si>
  <si>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</si>
  <si>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</si>
  <si>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</si>
  <si>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</si>
  <si>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</si>
  <si>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</si>
  <si>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</si>
  <si>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</si>
  <si>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</si>
  <si>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</si>
  <si>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</si>
  <si>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</si>
  <si>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</si>
  <si>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</si>
  <si>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</si>
  <si>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</si>
  <si>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</si>
  <si>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</si>
  <si>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</si>
  <si>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</si>
  <si>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</si>
  <si>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</si>
  <si>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</si>
  <si>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</si>
  <si>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</si>
  <si>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</si>
  <si>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</si>
  <si>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</si>
  <si>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</si>
  <si>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</si>
  <si>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</si>
  <si>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</si>
  <si>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</si>
  <si>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</si>
  <si>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</si>
  <si>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</si>
  <si>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</si>
  <si>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</si>
  <si>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</si>
  <si>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</si>
  <si>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</si>
  <si>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</si>
  <si>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</si>
  <si>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</si>
  <si>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</si>
  <si>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</si>
  <si>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</si>
  <si>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</si>
  <si>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</si>
  <si>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</si>
  <si>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</si>
  <si>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</si>
  <si>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</si>
  <si>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</si>
  <si>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</si>
  <si>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</si>
  <si>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</si>
  <si>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</si>
  <si>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</si>
  <si>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</si>
  <si>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</si>
  <si>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</si>
  <si>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</si>
  <si>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</si>
  <si>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</si>
  <si>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</si>
  <si>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</si>
  <si>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</si>
  <si>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</si>
  <si>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</si>
  <si>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</si>
  <si>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</si>
  <si>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</si>
  <si>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</si>
  <si>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</si>
  <si>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</si>
  <si>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</si>
  <si>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</si>
  <si>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</si>
  <si>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</si>
  <si>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</si>
  <si>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</si>
  <si>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</si>
  <si>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</si>
  <si>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</si>
  <si>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</si>
  <si>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</si>
  <si>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</si>
  <si>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</si>
  <si>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</si>
  <si>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</si>
  <si>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</si>
  <si>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</si>
  <si>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</si>
  <si>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</si>
  <si>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</si>
  <si>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</si>
  <si>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</si>
  <si>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</si>
  <si>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</si>
  <si>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</si>
  <si>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</si>
  <si>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</si>
  <si>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</si>
  <si>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</si>
  <si>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</si>
  <si>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</si>
  <si>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</si>
  <si>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</si>
  <si>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</si>
  <si>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</si>
  <si>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</si>
  <si>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</si>
  <si>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</si>
  <si>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</si>
  <si>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</si>
  <si>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</si>
  <si>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</si>
  <si>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</si>
  <si>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</si>
  <si>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</si>
  <si>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</si>
  <si>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</si>
  <si>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</si>
  <si>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</si>
  <si>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</si>
  <si>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</si>
  <si>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</si>
  <si>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</si>
  <si>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</si>
  <si>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</si>
  <si>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</si>
  <si>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</si>
  <si>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</si>
  <si>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</si>
  <si>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</si>
  <si>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</si>
  <si>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</si>
  <si>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</si>
  <si>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</si>
  <si>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</si>
  <si>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</si>
  <si>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</si>
  <si>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</si>
  <si>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</si>
  <si>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</si>
  <si>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</si>
  <si>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</si>
  <si>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</si>
  <si>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</si>
  <si>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</si>
  <si>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</si>
  <si>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</si>
  <si>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</si>
  <si>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</si>
  <si>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</si>
  <si>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</si>
  <si>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</si>
  <si>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</si>
  <si>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</si>
  <si>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</si>
  <si>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</si>
  <si>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</si>
  <si>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</si>
  <si>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</si>
  <si>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</si>
  <si>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</si>
  <si>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</si>
  <si>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</si>
  <si>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</si>
  <si>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</si>
  <si>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</si>
  <si>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</si>
  <si>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</si>
  <si>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</si>
  <si>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</si>
  <si>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</si>
  <si>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</si>
  <si>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</si>
  <si>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</si>
  <si>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</si>
  <si>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</si>
  <si>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</si>
  <si>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</si>
  <si>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</si>
  <si>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</si>
  <si>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</si>
  <si>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</si>
  <si>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</si>
  <si>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</si>
  <si>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</si>
  <si>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</si>
  <si>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</si>
  <si>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</si>
  <si>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</si>
  <si>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</si>
  <si>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</si>
  <si>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</si>
  <si>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</si>
  <si>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</si>
  <si>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</si>
  <si>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</si>
  <si>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</si>
  <si>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</si>
  <si>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</si>
  <si>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</si>
  <si>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</si>
  <si>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</si>
  <si>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</si>
  <si>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</si>
  <si>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</si>
  <si>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</si>
  <si>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</si>
  <si>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</si>
  <si>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</si>
  <si>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</si>
  <si>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</si>
  <si>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</si>
  <si>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</si>
  <si>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</si>
  <si>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</si>
  <si>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</si>
  <si>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</si>
  <si>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</si>
  <si>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</si>
  <si>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</si>
  <si>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</si>
  <si>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</si>
  <si>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</si>
  <si>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</si>
  <si>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</si>
  <si>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</si>
  <si>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</si>
  <si>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</si>
  <si>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</si>
  <si>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</si>
  <si>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</si>
  <si>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</si>
  <si>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</si>
  <si>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</si>
  <si>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</si>
  <si>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</si>
  <si>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</si>
  <si>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</si>
  <si>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</si>
  <si>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</si>
  <si>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</si>
  <si>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</si>
  <si>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</si>
  <si>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</si>
  <si>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</si>
  <si>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</si>
  <si>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</si>
  <si>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</si>
  <si>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</si>
  <si>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</si>
  <si>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</si>
  <si>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</si>
  <si>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</si>
  <si>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</si>
  <si>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</si>
  <si>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</si>
  <si>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</si>
  <si>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</si>
  <si>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</si>
  <si>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</si>
  <si>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</si>
  <si>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</si>
  <si>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</si>
  <si>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</si>
  <si>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</si>
  <si>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</si>
  <si>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</si>
  <si>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</si>
  <si>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</si>
  <si>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</si>
  <si>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</si>
  <si>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</si>
  <si>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</si>
  <si>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</si>
  <si>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</si>
  <si>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</si>
  <si>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</si>
  <si>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</si>
  <si>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</si>
  <si>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</si>
  <si>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</si>
  <si>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</si>
  <si>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</si>
  <si>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</si>
  <si>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</si>
  <si>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</si>
  <si>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</si>
  <si>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</si>
  <si>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</si>
  <si>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</si>
  <si>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</si>
  <si>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</si>
  <si>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</si>
  <si>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</si>
  <si>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</si>
  <si>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</si>
  <si>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</si>
  <si>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</si>
  <si>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</si>
  <si>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</si>
  <si>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</si>
  <si>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</si>
  <si>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</si>
  <si>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</si>
  <si>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</si>
  <si>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</si>
  <si>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</si>
  <si>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</si>
  <si>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</si>
  <si>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</si>
  <si>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</si>
  <si>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</si>
  <si>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</si>
  <si>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</si>
  <si>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</si>
  <si>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</si>
  <si>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</si>
  <si>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</si>
  <si>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</si>
  <si>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</si>
  <si>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</si>
  <si>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</si>
  <si>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</si>
  <si>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</si>
  <si>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</si>
  <si>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</si>
  <si>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</si>
  <si>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</si>
  <si>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</si>
  <si>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</si>
  <si>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</si>
  <si>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</si>
  <si>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</si>
  <si>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</si>
  <si>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</si>
  <si>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</si>
  <si>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</si>
  <si>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</si>
  <si>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</si>
  <si>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</si>
  <si>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</si>
  <si>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</si>
  <si>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</si>
  <si>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</si>
  <si>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</si>
  <si>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</si>
  <si>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</si>
  <si>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</si>
  <si>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</si>
  <si>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</si>
  <si>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</si>
  <si>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</si>
  <si>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</si>
  <si>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</si>
  <si>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</si>
  <si>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</si>
  <si>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</si>
  <si>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</si>
  <si>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</si>
  <si>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</si>
  <si>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</si>
  <si>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</si>
  <si>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</si>
  <si>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</si>
  <si>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</si>
  <si>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</si>
  <si>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</si>
  <si>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</si>
  <si>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</si>
  <si>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</si>
  <si>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</si>
  <si>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</si>
  <si>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</si>
  <si>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</si>
  <si>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</si>
  <si>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</si>
  <si>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</si>
  <si>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</si>
  <si>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</si>
  <si>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</si>
  <si>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</si>
  <si>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</si>
  <si>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</si>
  <si>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</si>
  <si>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</si>
  <si>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</si>
  <si>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</si>
  <si>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</si>
  <si>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</si>
  <si>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</si>
  <si>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</si>
  <si>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</si>
  <si>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</si>
  <si>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</si>
  <si>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</si>
  <si>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</si>
  <si>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</si>
  <si>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</si>
  <si>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</si>
  <si>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</si>
  <si>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</si>
  <si>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</si>
  <si>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</si>
  <si>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</si>
  <si>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</si>
  <si>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</si>
  <si>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</si>
  <si>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</si>
  <si>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</si>
  <si>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</si>
  <si>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</si>
  <si>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</si>
  <si>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</si>
  <si>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</si>
  <si>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</si>
  <si>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</si>
  <si>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</si>
  <si>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</si>
  <si>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</si>
  <si>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</si>
  <si>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</si>
  <si>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</si>
  <si>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</si>
  <si>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</si>
  <si>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</si>
  <si>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</si>
  <si>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</si>
  <si>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</si>
  <si>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</si>
  <si>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</si>
  <si>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</si>
  <si>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</si>
  <si>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</si>
  <si>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</si>
  <si>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</si>
  <si>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</si>
  <si>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</si>
  <si>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</si>
  <si>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</si>
  <si>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</si>
  <si>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</si>
  <si>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</si>
  <si>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</si>
  <si>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</si>
  <si>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</si>
  <si>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</si>
  <si>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</si>
  <si>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</si>
  <si>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</si>
  <si>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</si>
  <si>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</si>
  <si>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</si>
  <si>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</si>
  <si>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</si>
  <si>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</si>
  <si>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</si>
  <si>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</si>
  <si>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</si>
  <si>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</si>
  <si>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</si>
  <si>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</si>
  <si>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</si>
  <si>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</si>
  <si>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</si>
  <si>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</si>
  <si>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</si>
  <si>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</si>
  <si>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</si>
  <si>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</si>
  <si>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</si>
  <si>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</si>
  <si>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</si>
  <si>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</si>
  <si>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</si>
  <si>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</si>
  <si>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</si>
  <si>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</si>
  <si>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</si>
  <si>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</si>
  <si>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</si>
  <si>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</si>
  <si>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</si>
  <si>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</si>
  <si>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</si>
  <si>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</si>
  <si>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</si>
  <si>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</si>
  <si>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</si>
  <si>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</si>
  <si>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</si>
  <si>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</si>
  <si>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</si>
  <si>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</si>
  <si>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</si>
  <si>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</si>
  <si>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</si>
  <si>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</si>
  <si>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</si>
  <si>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</si>
  <si>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</si>
  <si>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</si>
  <si>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</si>
  <si>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</si>
  <si>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</si>
  <si>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</si>
  <si>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</si>
  <si>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</si>
  <si>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</si>
  <si>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</si>
  <si>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</si>
  <si>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</si>
  <si>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</si>
  <si>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</si>
  <si>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</si>
  <si>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</si>
  <si>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</si>
  <si>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</si>
  <si>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</si>
  <si>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</si>
  <si>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</si>
  <si>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</si>
  <si>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</si>
  <si>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</si>
  <si>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</si>
  <si>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</si>
  <si>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</si>
  <si>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</si>
  <si>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</si>
  <si>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</si>
  <si>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</si>
  <si>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</si>
  <si>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</si>
  <si>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</si>
  <si>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</si>
  <si>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</si>
  <si>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</si>
  <si>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</si>
  <si>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</si>
  <si>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</si>
  <si>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</si>
  <si>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</si>
  <si>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</si>
  <si>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</si>
  <si>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</si>
  <si>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</si>
  <si>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</si>
  <si>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</si>
  <si>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</si>
  <si>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</si>
  <si>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</si>
  <si>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</si>
  <si>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</si>
  <si>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</si>
  <si>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</si>
  <si>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</si>
  <si>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</si>
  <si>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</si>
  <si>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</si>
  <si>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</si>
  <si>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</si>
  <si>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</si>
  <si>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</si>
  <si>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</si>
  <si>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</si>
  <si>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</si>
  <si>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</si>
  <si>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</si>
  <si>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</si>
  <si>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</si>
  <si>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</si>
  <si>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</si>
  <si>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</si>
  <si>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</si>
  <si>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</si>
  <si>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</si>
  <si>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</si>
  <si>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</si>
  <si>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</si>
  <si>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</si>
  <si>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</si>
  <si>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</si>
  <si>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</si>
  <si>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</si>
  <si>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</si>
  <si>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</si>
  <si>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</si>
  <si>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</si>
  <si>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</si>
  <si>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</si>
  <si>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</si>
  <si>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</si>
  <si>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</si>
  <si>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</si>
  <si>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</si>
  <si>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</si>
  <si>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</si>
  <si>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</si>
  <si>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</si>
  <si>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</si>
  <si>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</si>
  <si>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</si>
  <si>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</si>
  <si>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</si>
  <si>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</si>
  <si>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</si>
  <si>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</si>
  <si>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</si>
  <si>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</si>
  <si>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</si>
  <si>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</si>
  <si>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</si>
  <si>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</si>
  <si>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</si>
  <si>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</si>
  <si>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</si>
  <si>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</si>
  <si>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</si>
  <si>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</si>
  <si>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</si>
  <si>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</si>
  <si>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</si>
  <si>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</si>
  <si>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</si>
  <si>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</si>
  <si>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</si>
  <si>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</si>
  <si>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</si>
  <si>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</si>
  <si>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</si>
  <si>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</si>
  <si>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</si>
  <si>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</si>
  <si>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</si>
  <si>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</si>
  <si>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</si>
  <si>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</si>
  <si>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</si>
  <si>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</si>
  <si>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</si>
  <si>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</si>
  <si>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</si>
  <si>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</si>
  <si>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</si>
  <si>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</si>
  <si>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</si>
  <si>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</si>
  <si>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</si>
  <si>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</si>
  <si>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</si>
  <si>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</si>
  <si>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</si>
  <si>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</si>
  <si>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</si>
  <si>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</si>
  <si>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</si>
  <si>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</si>
  <si>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</si>
  <si>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</si>
  <si>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</si>
  <si>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</si>
  <si>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</si>
  <si>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</si>
  <si>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</si>
  <si>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</si>
  <si>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</si>
  <si>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</si>
  <si>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</si>
  <si>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</si>
  <si>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</si>
  <si>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</si>
  <si>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</si>
  <si>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</si>
  <si>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</si>
  <si>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</si>
  <si>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</si>
  <si>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</si>
  <si>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</si>
  <si>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</si>
  <si>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</si>
  <si>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</si>
  <si>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</si>
  <si>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</si>
  <si>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</si>
  <si>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</si>
  <si>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</si>
  <si>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</si>
  <si>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</si>
  <si>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</si>
  <si>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</si>
  <si>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</si>
  <si>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</si>
  <si>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</si>
  <si>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</si>
  <si>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</si>
  <si>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</si>
  <si>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</si>
  <si>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</si>
  <si>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</si>
  <si>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</si>
  <si>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</si>
  <si>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</si>
  <si>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</si>
  <si>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</si>
  <si>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</si>
  <si>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</si>
  <si>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</si>
  <si>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</si>
  <si>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</si>
  <si>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</si>
  <si>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</si>
  <si>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</si>
  <si>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</si>
  <si>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</si>
  <si>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</si>
  <si>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</si>
  <si>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</si>
  <si>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</si>
  <si>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</si>
  <si>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</si>
  <si>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</si>
  <si>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</si>
  <si>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</si>
  <si>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</si>
  <si>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</si>
  <si>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</si>
  <si>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</si>
  <si>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</si>
  <si>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</si>
  <si>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</si>
  <si>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</si>
  <si>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</si>
  <si>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</si>
  <si>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</si>
  <si>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</si>
  <si>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</si>
  <si>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</si>
  <si>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</si>
  <si>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</si>
  <si>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</si>
  <si>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</si>
  <si>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</si>
  <si>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</si>
  <si>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</si>
  <si>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</si>
  <si>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</si>
  <si>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</si>
  <si>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</si>
  <si>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</si>
  <si>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</si>
  <si>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</si>
  <si>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</si>
  <si>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</si>
  <si>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</si>
  <si>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</si>
  <si>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</si>
  <si>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</si>
  <si>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</si>
  <si>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</si>
  <si>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</si>
  <si>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</si>
  <si>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</si>
  <si>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</si>
  <si>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</si>
  <si>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</si>
  <si>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</si>
  <si>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</si>
  <si>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</si>
  <si>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</si>
  <si>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</si>
  <si>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</si>
  <si>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</si>
  <si>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</si>
  <si>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</si>
  <si>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</si>
  <si>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</si>
  <si>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</si>
  <si>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</si>
  <si>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</si>
  <si>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</si>
  <si>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</si>
  <si>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</si>
  <si>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</si>
  <si>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</si>
  <si>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</si>
  <si>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</si>
  <si>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</si>
  <si>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</si>
  <si>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</si>
  <si>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</si>
  <si>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</si>
  <si>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</si>
  <si>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</si>
  <si>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</si>
  <si>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</si>
  <si>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</si>
  <si>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</si>
  <si>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</si>
  <si>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</si>
  <si>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</si>
  <si>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</si>
  <si>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</si>
  <si>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</si>
  <si>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</si>
  <si>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</si>
  <si>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</si>
  <si>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</si>
  <si>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</si>
  <si>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</si>
  <si>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</si>
  <si>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</si>
  <si>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</si>
  <si>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</si>
  <si>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</si>
  <si>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</si>
  <si>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</si>
  <si>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</si>
  <si>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</si>
  <si>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</si>
  <si>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</si>
  <si>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</si>
  <si>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</si>
  <si>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</si>
  <si>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</si>
  <si>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</si>
  <si>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</si>
  <si>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</si>
  <si>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</si>
  <si>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</si>
  <si>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</si>
  <si>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</si>
  <si>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</si>
  <si>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</si>
  <si>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</si>
  <si>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</si>
  <si>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</si>
  <si>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</si>
  <si>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</si>
  <si>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</si>
  <si>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</si>
  <si>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</si>
  <si>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</si>
  <si>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</si>
  <si>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</si>
  <si>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</si>
  <si>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</si>
  <si>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</si>
  <si>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</si>
  <si>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</si>
  <si>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</si>
  <si>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</si>
  <si>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</si>
  <si>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</si>
  <si>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</si>
  <si>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</si>
  <si>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</si>
  <si>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</si>
  <si>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</si>
  <si>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</si>
  <si>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</si>
  <si>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</si>
  <si>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</si>
  <si>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</si>
  <si>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</si>
  <si>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</si>
  <si>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</si>
  <si>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</si>
  <si>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</si>
  <si>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</si>
  <si>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</si>
  <si>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</si>
  <si>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</si>
  <si>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</si>
  <si>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</si>
  <si>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</si>
  <si>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</si>
  <si>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</si>
  <si>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</si>
  <si>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</si>
  <si>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</si>
  <si>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</si>
  <si>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</si>
  <si>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</si>
  <si>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</si>
  <si>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</si>
  <si>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</si>
  <si>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</si>
  <si>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</si>
  <si>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</si>
  <si>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</si>
  <si>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</si>
  <si>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</si>
  <si>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</si>
  <si>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</si>
  <si>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</si>
  <si>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</si>
  <si>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</si>
  <si>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</si>
  <si>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</si>
  <si>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</si>
  <si>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</si>
  <si>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</si>
  <si>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</si>
  <si>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</si>
  <si>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</si>
  <si>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</si>
  <si>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</si>
  <si>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</si>
  <si>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</si>
  <si>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</si>
  <si>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</si>
  <si>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</si>
  <si>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</si>
  <si>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</si>
  <si>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</si>
  <si>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</si>
  <si>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</si>
  <si>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</si>
  <si>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</si>
  <si>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</si>
  <si>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</si>
  <si>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</si>
  <si>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</si>
  <si>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</si>
  <si>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</si>
  <si>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</si>
  <si>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</si>
  <si>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</si>
  <si>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</si>
  <si>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</si>
  <si>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</si>
  <si>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</si>
  <si>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</si>
  <si>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</si>
  <si>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</si>
  <si>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</si>
  <si>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</si>
  <si>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</si>
  <si>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</si>
  <si>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</si>
  <si>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</si>
  <si>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</si>
  <si>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</si>
  <si>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</si>
  <si>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</si>
  <si>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</si>
  <si>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</si>
  <si>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</si>
  <si>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</si>
  <si>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</si>
  <si>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</si>
  <si>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</si>
  <si>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</si>
  <si>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</si>
  <si>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</si>
  <si>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</si>
  <si>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</si>
  <si>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</si>
  <si>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</si>
  <si>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</si>
  <si>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</si>
  <si>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</si>
  <si>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</si>
  <si>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</si>
  <si>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</si>
  <si>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</si>
  <si>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</si>
  <si>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</si>
  <si>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</si>
  <si>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</si>
  <si>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</si>
  <si>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</si>
  <si>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</si>
  <si>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</si>
  <si>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</si>
  <si>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</si>
  <si>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</si>
  <si>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</si>
  <si>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</si>
  <si>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</si>
  <si>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</si>
  <si>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</si>
  <si>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</si>
  <si>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</si>
  <si>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</si>
  <si>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</si>
  <si>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</si>
  <si>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</si>
  <si>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</si>
  <si>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</si>
  <si>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</si>
  <si>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</si>
  <si>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</si>
  <si>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</si>
  <si>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</si>
  <si>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</si>
  <si>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</si>
  <si>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</si>
  <si>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</si>
  <si>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</si>
  <si>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</si>
  <si>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</si>
  <si>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</si>
  <si>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</si>
  <si>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</si>
  <si>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</si>
  <si>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</si>
  <si>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</si>
  <si>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</si>
  <si>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</si>
  <si>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</si>
  <si>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</si>
  <si>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</si>
  <si>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</si>
  <si>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</si>
  <si>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</si>
  <si>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</si>
  <si>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</si>
  <si>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</si>
  <si>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</si>
  <si>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</si>
  <si>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</si>
  <si>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</si>
  <si>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</si>
  <si>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</si>
  <si>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</si>
  <si>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</si>
  <si>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</si>
  <si>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</si>
  <si>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</si>
  <si>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</si>
  <si>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</si>
  <si>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</si>
  <si>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</si>
  <si>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</si>
  <si>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</si>
  <si>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</si>
  <si>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</si>
  <si>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</si>
  <si>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</si>
  <si>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</si>
  <si>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</si>
  <si>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</si>
  <si>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</si>
  <si>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</si>
  <si>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</si>
  <si>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</si>
  <si>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</si>
  <si>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</si>
  <si>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</si>
  <si>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</si>
  <si>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</si>
  <si>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</si>
  <si>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</si>
  <si>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</si>
  <si>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</si>
  <si>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</si>
  <si>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</si>
  <si>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</si>
  <si>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</si>
  <si>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</si>
  <si>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</si>
  <si>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</si>
  <si>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</si>
  <si>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</si>
  <si>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</si>
  <si>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</si>
  <si>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</si>
  <si>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</si>
  <si>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</si>
  <si>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</si>
  <si>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</si>
  <si>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</si>
  <si>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</si>
  <si>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</si>
  <si>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</si>
  <si>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</si>
  <si>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</si>
  <si>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</si>
  <si>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</si>
  <si>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</si>
  <si>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</si>
  <si>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</si>
  <si>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</si>
  <si>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</si>
  <si>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</si>
  <si>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</si>
  <si>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</si>
  <si>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</si>
  <si>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</si>
  <si>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</si>
  <si>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</si>
  <si>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</si>
  <si>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</si>
  <si>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</si>
  <si>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</si>
  <si>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</si>
  <si>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</si>
  <si>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</si>
  <si>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</si>
  <si>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</si>
  <si>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</si>
  <si>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</si>
  <si>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</si>
  <si>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</si>
  <si>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</si>
  <si>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</si>
  <si>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</si>
  <si>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</si>
  <si>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</si>
  <si>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</si>
  <si>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</si>
  <si>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</si>
  <si>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</si>
  <si>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</si>
  <si>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</si>
  <si>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</si>
  <si>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</si>
  <si>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</si>
  <si>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</si>
  <si>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</si>
  <si>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</si>
  <si>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</si>
  <si>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</si>
  <si>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</si>
  <si>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</si>
  <si>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</si>
  <si>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</si>
  <si>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</si>
  <si>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</si>
  <si>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</si>
  <si>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</si>
  <si>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</si>
  <si>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</si>
  <si>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</si>
  <si>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</si>
  <si>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</si>
  <si>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</si>
  <si>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</si>
  <si>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</si>
  <si>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</si>
  <si>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</si>
  <si>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</si>
  <si>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</si>
  <si>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</si>
  <si>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</si>
  <si>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</si>
  <si>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</si>
  <si>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</si>
  <si>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</si>
  <si>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</si>
  <si>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</si>
  <si>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</si>
  <si>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</si>
  <si>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</si>
  <si>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</si>
  <si>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</si>
  <si>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</si>
  <si>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</si>
  <si>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</si>
  <si>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</si>
  <si>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</si>
  <si>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</si>
  <si>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</si>
  <si>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</si>
  <si>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</si>
  <si>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</si>
  <si>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</si>
  <si>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</si>
  <si>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</si>
  <si>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</si>
  <si>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</si>
  <si>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</si>
  <si>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</si>
  <si>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</si>
  <si>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</si>
  <si>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</si>
  <si>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</si>
  <si>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</si>
  <si>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</si>
  <si>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</si>
  <si>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</si>
  <si>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</si>
  <si>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</si>
  <si>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</si>
  <si>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</si>
  <si>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</si>
  <si>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</si>
  <si>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</si>
  <si>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</si>
  <si>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</si>
  <si>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</si>
  <si>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</si>
  <si>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</si>
  <si>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</si>
  <si>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</si>
  <si>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</si>
  <si>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</si>
  <si>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</si>
  <si>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</si>
  <si>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</si>
  <si>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</si>
  <si>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</si>
  <si>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</si>
  <si>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</si>
  <si>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</si>
  <si>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</si>
  <si>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</si>
  <si>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</si>
  <si>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</si>
  <si>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</si>
  <si>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</si>
  <si>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</si>
  <si>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</si>
  <si>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</si>
  <si>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</si>
  <si>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</si>
  <si>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</si>
  <si>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</si>
  <si>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</si>
  <si>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</si>
  <si>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</si>
  <si>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</si>
  <si>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</si>
  <si>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</si>
  <si>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</si>
  <si>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</si>
  <si>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</si>
  <si>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</si>
  <si>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</si>
  <si>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</si>
  <si>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</si>
  <si>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</si>
  <si>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</si>
  <si>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</si>
  <si>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</si>
  <si>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</si>
  <si>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</si>
  <si>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</si>
  <si>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</si>
  <si>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</si>
  <si>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</si>
  <si>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</si>
  <si>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</si>
  <si>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</si>
  <si>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</si>
  <si>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</si>
  <si>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</si>
  <si>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</si>
  <si>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</si>
  <si>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</si>
  <si>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</si>
  <si>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</si>
  <si>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</si>
  <si>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</si>
  <si>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</si>
  <si>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</si>
  <si>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</si>
  <si>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</si>
  <si>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</si>
  <si>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</si>
  <si>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</si>
  <si>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</si>
  <si>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</si>
  <si>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</si>
  <si>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</si>
  <si>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</si>
  <si>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</si>
  <si>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</si>
  <si>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</si>
  <si>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</si>
  <si>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</si>
  <si>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</si>
  <si>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</si>
  <si>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</si>
  <si>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</si>
  <si>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</si>
  <si>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</si>
  <si>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</si>
  <si>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</si>
  <si>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</si>
  <si>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</si>
  <si>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</si>
  <si>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</si>
  <si>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</si>
  <si>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</si>
  <si>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</si>
  <si>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</si>
  <si>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</si>
  <si>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</si>
  <si>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</si>
  <si>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</si>
  <si>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</si>
  <si>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</si>
  <si>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</si>
  <si>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</si>
  <si>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</si>
  <si>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</si>
  <si>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</si>
  <si>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</si>
  <si>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</si>
  <si>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</si>
  <si>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</si>
  <si>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</si>
  <si>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</si>
  <si>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</si>
  <si>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</si>
  <si>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</si>
  <si>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</si>
  <si>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</si>
  <si>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</si>
  <si>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</si>
  <si>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</si>
  <si>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</si>
  <si>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</si>
  <si>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</si>
  <si>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</si>
  <si>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</si>
  <si>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</si>
  <si>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</si>
  <si>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</si>
  <si>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</si>
  <si>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</si>
  <si>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</si>
  <si>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</si>
  <si>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</si>
  <si>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</si>
  <si>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</si>
  <si>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</si>
  <si>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</si>
  <si>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</si>
  <si>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</si>
  <si>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</si>
  <si>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</si>
  <si>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</si>
  <si>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</si>
  <si>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</si>
  <si>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</si>
  <si>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</si>
  <si>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</si>
  <si>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</si>
  <si>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</si>
  <si>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</si>
  <si>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</si>
  <si>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</si>
  <si>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</si>
  <si>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</si>
  <si>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</si>
  <si>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</si>
  <si>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</si>
  <si>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</si>
  <si>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</si>
  <si>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</si>
  <si>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</si>
  <si>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</si>
  <si>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</si>
  <si>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</si>
  <si>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</si>
  <si>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</si>
  <si>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</si>
  <si>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</si>
  <si>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</si>
  <si>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</si>
  <si>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</si>
  <si>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</si>
  <si>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</si>
  <si>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</si>
  <si>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</si>
  <si>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</si>
  <si>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</si>
  <si>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</si>
  <si>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</si>
  <si>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</si>
  <si>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</si>
  <si>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</si>
  <si>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</si>
  <si>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</si>
  <si>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</si>
  <si>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</si>
  <si>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</si>
  <si>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</si>
  <si>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</si>
  <si>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</si>
  <si>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</si>
  <si>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</si>
  <si>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</si>
  <si>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</si>
  <si>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</si>
  <si>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</si>
  <si>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</si>
  <si>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</si>
  <si>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</si>
  <si>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</si>
  <si>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</si>
  <si>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</si>
  <si>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</si>
  <si>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</si>
  <si>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</si>
  <si>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</si>
  <si>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</si>
  <si>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</si>
  <si>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</si>
  <si>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</si>
  <si>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</si>
  <si>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</si>
  <si>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</si>
  <si>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</si>
  <si>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</si>
  <si>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</si>
  <si>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</si>
  <si>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</si>
  <si>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</si>
  <si>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</si>
  <si>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</si>
  <si>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</si>
  <si>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</si>
  <si>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</si>
  <si>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</si>
  <si>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</si>
  <si>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</si>
  <si>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</si>
  <si>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</si>
  <si>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</si>
  <si>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</si>
  <si>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</si>
  <si>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</si>
  <si>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</si>
  <si>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</si>
  <si>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</si>
  <si>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</si>
  <si>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</si>
  <si>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</si>
  <si>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</si>
  <si>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</si>
  <si>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</si>
  <si>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</si>
  <si>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</si>
  <si>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</si>
  <si>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</si>
  <si>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</si>
  <si>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</si>
  <si>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</si>
  <si>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</si>
  <si>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</si>
  <si>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</si>
  <si>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</si>
  <si>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</si>
  <si>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</si>
  <si>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</si>
  <si>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</si>
  <si>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</si>
  <si>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</si>
  <si>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</si>
  <si>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</si>
  <si>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</si>
  <si>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</si>
  <si>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</si>
  <si>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</si>
  <si>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</si>
  <si>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</si>
  <si>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</si>
  <si>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</si>
  <si>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</si>
  <si>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</si>
  <si>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</si>
  <si>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</si>
  <si>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</si>
  <si>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</si>
  <si>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</si>
  <si>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</si>
  <si>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</si>
  <si>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</si>
  <si>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</si>
  <si>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</si>
  <si>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</si>
  <si>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</si>
  <si>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</si>
  <si>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</si>
  <si>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</si>
  <si>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</si>
  <si>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</si>
  <si>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</si>
  <si>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</si>
  <si>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</si>
  <si>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</si>
  <si>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</si>
  <si>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</si>
  <si>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</si>
  <si>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</si>
  <si>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</si>
  <si>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</si>
  <si>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</si>
  <si>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</si>
  <si>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</si>
  <si>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</si>
  <si>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</si>
  <si>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</si>
  <si>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</si>
  <si>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</si>
  <si>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</si>
  <si>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</si>
  <si>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</si>
  <si>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</si>
  <si>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</si>
  <si>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</si>
  <si>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</si>
  <si>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</si>
  <si>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</si>
  <si>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</si>
  <si>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</si>
  <si>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</si>
  <si>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</si>
  <si>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</si>
  <si>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</si>
  <si>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</si>
  <si>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</si>
  <si>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</si>
  <si>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</si>
  <si>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</si>
  <si>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</si>
  <si>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</si>
  <si>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</si>
  <si>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</si>
  <si>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</si>
  <si>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</si>
  <si>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</si>
  <si>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</si>
  <si>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</si>
  <si>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</si>
  <si>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</si>
  <si>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</si>
  <si>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</si>
  <si>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</si>
  <si>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</si>
  <si>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</si>
  <si>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</si>
  <si>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</si>
  <si>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</si>
  <si>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</si>
  <si>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</si>
  <si>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</si>
  <si>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</si>
  <si>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</si>
  <si>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</si>
  <si>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</si>
  <si>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</si>
  <si>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</si>
  <si>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</si>
  <si>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</si>
  <si>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</si>
  <si>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</si>
  <si>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</si>
  <si>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</si>
  <si>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</si>
  <si>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</si>
  <si>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</si>
  <si>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</si>
  <si>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</si>
  <si>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</si>
  <si>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</si>
  <si>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</si>
  <si>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</si>
  <si>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</si>
  <si>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</si>
  <si>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</si>
  <si>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</si>
  <si>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</si>
  <si>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</si>
  <si>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</si>
  <si>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</si>
  <si>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</si>
  <si>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</si>
  <si>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</si>
  <si>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</si>
  <si>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</si>
  <si>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</si>
  <si>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</si>
  <si>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</si>
  <si>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</si>
  <si>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</si>
  <si>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</si>
  <si>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</si>
  <si>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</si>
  <si>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</si>
  <si>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</si>
  <si>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</si>
  <si>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</si>
  <si>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</si>
  <si>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</si>
  <si>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</si>
  <si>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</si>
  <si>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</si>
  <si>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</si>
  <si>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</si>
  <si>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</si>
  <si>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</si>
  <si>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</si>
  <si>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</si>
  <si>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</si>
  <si>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</si>
  <si>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</si>
  <si>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</si>
  <si>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</si>
  <si>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</si>
  <si>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</si>
  <si>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</si>
  <si>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</si>
  <si>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</si>
  <si>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</si>
  <si>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</si>
  <si>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</si>
  <si>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</si>
  <si>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</si>
  <si>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</si>
  <si>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</si>
  <si>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</si>
  <si>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</si>
  <si>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</si>
  <si>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</si>
  <si>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</si>
  <si>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</si>
  <si>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</si>
  <si>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</si>
  <si>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</si>
  <si>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</si>
  <si>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</si>
  <si>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</si>
  <si>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</si>
  <si>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</si>
  <si>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</si>
  <si>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</si>
  <si>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</si>
  <si>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</si>
  <si>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</si>
  <si>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</si>
  <si>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</si>
  <si>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</si>
  <si>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</si>
  <si>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</si>
  <si>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</si>
  <si>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</si>
  <si>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</si>
  <si>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</si>
  <si>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</si>
  <si>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</si>
  <si>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</si>
  <si>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</si>
  <si>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</si>
  <si>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</si>
  <si>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</si>
  <si>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</si>
  <si>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</si>
  <si>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</si>
  <si>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</si>
  <si>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</si>
  <si>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</si>
  <si>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</si>
  <si>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</si>
  <si>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</si>
  <si>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</si>
  <si>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</si>
  <si>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</si>
  <si>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</si>
  <si>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</si>
  <si>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</si>
  <si>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</si>
  <si>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</si>
  <si>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</si>
  <si>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</si>
  <si>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</si>
  <si>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</si>
  <si>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</si>
  <si>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</si>
  <si>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</si>
  <si>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</si>
  <si>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</si>
  <si>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</si>
  <si>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</si>
  <si>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</si>
  <si>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</si>
  <si>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</si>
  <si>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</si>
  <si>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</si>
  <si>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</si>
  <si>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</si>
  <si>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</si>
  <si>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</si>
  <si>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</si>
  <si>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</si>
  <si>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</si>
  <si>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</si>
  <si>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</si>
  <si>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</si>
  <si>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</si>
  <si>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</si>
  <si>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</si>
  <si>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</si>
  <si>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</si>
  <si>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</si>
  <si>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</si>
  <si>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</si>
  <si>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</si>
  <si>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</si>
  <si>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</si>
  <si>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</si>
  <si>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</si>
  <si>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</si>
  <si>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</si>
  <si>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</si>
  <si>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</si>
  <si>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</si>
  <si>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</si>
  <si>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</si>
  <si>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</si>
  <si>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</si>
  <si>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</si>
  <si>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</si>
  <si>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</si>
  <si>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</si>
  <si>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</si>
  <si>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</si>
  <si>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</si>
  <si>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</si>
  <si>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</si>
  <si>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</si>
  <si>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</si>
  <si>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</si>
  <si>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</si>
  <si>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</si>
  <si>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</si>
  <si>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</si>
  <si>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</si>
  <si>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</si>
  <si>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</si>
  <si>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</si>
  <si>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</si>
  <si>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</si>
  <si>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</si>
  <si>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</si>
  <si>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</si>
  <si>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</si>
  <si>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</si>
  <si>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</si>
  <si>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</si>
  <si>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</si>
  <si>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</si>
  <si>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</si>
  <si>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</si>
  <si>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</si>
  <si>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</si>
  <si>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</si>
  <si>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</si>
  <si>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</si>
  <si>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</si>
  <si>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</si>
  <si>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</si>
  <si>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</si>
  <si>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</si>
  <si>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</si>
  <si>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</si>
  <si>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</si>
  <si>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</si>
  <si>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</si>
  <si>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</si>
  <si>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</si>
  <si>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</si>
  <si>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</si>
  <si>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</si>
  <si>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</si>
  <si>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</si>
  <si>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</si>
  <si>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</si>
  <si>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</si>
  <si>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</si>
  <si>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</si>
  <si>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</si>
  <si>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</si>
  <si>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</si>
  <si>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</si>
  <si>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</si>
  <si>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</si>
  <si>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</si>
  <si>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</si>
  <si>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</si>
  <si>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</si>
  <si>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</si>
  <si>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</si>
  <si>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</si>
  <si>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</si>
  <si>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</si>
  <si>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</si>
  <si>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</si>
  <si>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</si>
  <si>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</si>
  <si>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</si>
  <si>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</si>
  <si>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</si>
  <si>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</si>
  <si>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</si>
  <si>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</si>
  <si>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</si>
  <si>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</si>
  <si>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</si>
  <si>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</si>
  <si>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</si>
  <si>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</si>
  <si>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</si>
  <si>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</si>
  <si>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</si>
  <si>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</si>
  <si>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</si>
  <si>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</si>
  <si>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</si>
  <si>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</si>
  <si>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</si>
  <si>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</si>
  <si>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</si>
  <si>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</si>
  <si>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</si>
  <si>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</si>
  <si>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</si>
  <si>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</si>
  <si>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</si>
  <si>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</si>
  <si>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</si>
  <si>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</si>
  <si>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</si>
  <si>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</si>
  <si>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</si>
  <si>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</si>
  <si>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</si>
  <si>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</si>
  <si>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</si>
  <si>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</si>
  <si>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</si>
  <si>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</si>
  <si>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</si>
  <si>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</si>
  <si>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</si>
  <si>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</si>
  <si>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</si>
  <si>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</si>
  <si>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</si>
  <si>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</si>
  <si>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</si>
  <si>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</si>
  <si>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</si>
  <si>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</si>
  <si>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</si>
  <si>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</si>
  <si>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</si>
  <si>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</si>
  <si>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</si>
  <si>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</si>
  <si>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</si>
  <si>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</si>
  <si>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</si>
  <si>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</si>
  <si>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</si>
  <si>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</si>
  <si>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</si>
  <si>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</si>
  <si>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</si>
  <si>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</si>
  <si>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</si>
  <si>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</si>
  <si>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</si>
  <si>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</si>
  <si>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</si>
  <si>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</si>
  <si>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</si>
  <si>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</si>
  <si>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</si>
  <si>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</si>
  <si>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</si>
  <si>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</si>
  <si>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</si>
  <si>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</si>
  <si>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</si>
  <si>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</si>
  <si>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</si>
  <si>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</si>
  <si>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</si>
  <si>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</si>
  <si>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</si>
  <si>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</si>
  <si>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</si>
  <si>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</si>
  <si>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</si>
  <si>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</si>
  <si>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</si>
  <si>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</si>
  <si>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</si>
  <si>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</si>
  <si>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</si>
  <si>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</si>
  <si>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</si>
  <si>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</si>
  <si>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</si>
  <si>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</si>
  <si>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</si>
  <si>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</si>
  <si>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</si>
  <si>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</si>
  <si>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</si>
  <si>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</si>
  <si>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</si>
  <si>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</si>
  <si>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</si>
  <si>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</si>
  <si>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</si>
  <si>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</si>
  <si>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</si>
  <si>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</si>
  <si>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</si>
  <si>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</si>
  <si>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</si>
  <si>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</si>
  <si>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</si>
  <si>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</si>
  <si>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</si>
  <si>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</si>
  <si>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</si>
  <si>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</si>
  <si>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</si>
  <si>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</si>
  <si>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</si>
  <si>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</si>
  <si>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</si>
  <si>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</si>
  <si>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</si>
  <si>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</si>
  <si>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</si>
  <si>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</si>
  <si>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</si>
  <si>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</si>
  <si>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</si>
  <si>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</si>
  <si>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</si>
  <si>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</si>
  <si>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</si>
  <si>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</si>
  <si>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</si>
  <si>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</si>
  <si>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</si>
  <si>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</si>
  <si>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</si>
  <si>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</si>
  <si>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</si>
  <si>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</si>
  <si>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</si>
  <si>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</si>
  <si>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</si>
  <si>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</si>
  <si>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</si>
  <si>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</si>
  <si>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</si>
  <si>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</si>
  <si>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</si>
  <si>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</si>
  <si>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</si>
  <si>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</si>
  <si>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</si>
  <si>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</si>
  <si>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</si>
  <si>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</si>
  <si>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</si>
  <si>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</si>
  <si>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</si>
  <si>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</si>
  <si>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</si>
  <si>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</si>
  <si>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</si>
  <si>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</si>
  <si>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</si>
  <si>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</si>
  <si>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</si>
  <si>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</si>
  <si>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</si>
  <si>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</si>
  <si>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</si>
  <si>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</si>
  <si>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</si>
  <si>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</si>
  <si>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</si>
  <si>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</si>
  <si>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</si>
  <si>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</si>
  <si>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</si>
  <si>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</si>
  <si>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</si>
  <si>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</si>
  <si>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</si>
  <si>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</si>
  <si>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</si>
  <si>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</si>
  <si>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</si>
  <si>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</si>
  <si>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</si>
  <si>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</si>
  <si>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</si>
  <si>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</si>
  <si>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</si>
  <si>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</si>
  <si>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</si>
  <si>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</si>
  <si>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</si>
  <si>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</si>
  <si>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</si>
  <si>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</si>
  <si>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</si>
  <si>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</si>
  <si>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</si>
  <si>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</si>
  <si>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</si>
  <si>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</si>
  <si>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</si>
  <si>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</si>
  <si>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</si>
  <si>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</si>
  <si>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</si>
  <si>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</si>
  <si>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</si>
  <si>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</si>
  <si>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</si>
  <si>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</si>
  <si>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</si>
  <si>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</si>
  <si>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</si>
  <si>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</si>
  <si>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</si>
  <si>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</si>
  <si>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</si>
  <si>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</si>
  <si>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</si>
  <si>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</si>
  <si>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</si>
  <si>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</si>
  <si>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</si>
  <si>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</si>
  <si>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</si>
  <si>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</si>
  <si>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</si>
  <si>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</si>
  <si>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</si>
  <si>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</si>
  <si>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</si>
  <si>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</si>
  <si>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</si>
  <si>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</si>
  <si>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</si>
  <si>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</si>
  <si>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</si>
  <si>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</si>
  <si>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</si>
  <si>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</si>
  <si>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</si>
  <si>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</si>
  <si>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</si>
  <si>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</si>
  <si>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</si>
  <si>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</si>
  <si>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</si>
  <si>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</si>
  <si>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</si>
  <si>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</si>
  <si>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</si>
  <si>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</si>
  <si>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</si>
  <si>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</si>
  <si>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</si>
  <si>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</si>
  <si>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</si>
  <si>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</si>
  <si>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</si>
  <si>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</si>
  <si>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</si>
  <si>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</si>
  <si>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</si>
  <si>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</si>
  <si>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</si>
  <si>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</si>
  <si>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</si>
  <si>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</si>
  <si>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</si>
  <si>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</si>
  <si>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</si>
  <si>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</si>
  <si>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</si>
  <si>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</si>
  <si>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</si>
  <si>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</si>
  <si>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</si>
  <si>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</si>
  <si>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</si>
  <si>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</si>
  <si>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</si>
  <si>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</si>
  <si>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</si>
  <si>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</si>
  <si>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</si>
  <si>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</si>
  <si>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</si>
  <si>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</si>
  <si>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</si>
  <si>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</si>
  <si>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</si>
  <si>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</si>
  <si>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</si>
  <si>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</si>
  <si>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</si>
  <si>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</si>
  <si>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</si>
  <si>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</si>
  <si>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</si>
  <si>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</si>
  <si>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</si>
  <si>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</si>
  <si>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</si>
  <si>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</si>
  <si>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</si>
  <si>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</si>
  <si>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</si>
  <si>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</si>
  <si>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</si>
  <si>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</si>
  <si>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</si>
  <si>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</si>
  <si>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</si>
  <si>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</si>
  <si>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</si>
  <si>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</si>
  <si>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</si>
  <si>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</si>
  <si>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</si>
  <si>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</si>
  <si>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</si>
  <si>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</si>
  <si>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</si>
  <si>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</si>
  <si>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</si>
  <si>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</si>
  <si>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</si>
  <si>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</si>
  <si>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</si>
  <si>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</si>
  <si>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</si>
  <si>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</si>
  <si>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</si>
  <si>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</si>
  <si>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</si>
  <si>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</si>
  <si>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</si>
  <si>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</si>
  <si>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</si>
  <si>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</si>
  <si>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</si>
  <si>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</si>
  <si>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</si>
  <si>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</si>
  <si>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</si>
  <si>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</si>
  <si>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</si>
  <si>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</si>
  <si>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</si>
  <si>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</si>
  <si>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</si>
  <si>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</si>
  <si>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</si>
  <si>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</si>
  <si>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</si>
  <si>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</si>
  <si>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</si>
  <si>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</si>
  <si>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</si>
  <si>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</si>
  <si>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</si>
  <si>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</si>
  <si>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</si>
  <si>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</si>
  <si>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</si>
  <si>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</si>
  <si>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</si>
  <si>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</si>
  <si>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</si>
  <si>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</si>
  <si>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</si>
  <si>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</si>
  <si>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</si>
  <si>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</si>
  <si>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</si>
  <si>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</si>
  <si>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</si>
  <si>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</si>
  <si>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</si>
  <si>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</si>
  <si>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</si>
  <si>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</si>
  <si>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</si>
  <si>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</si>
  <si>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</si>
  <si>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</si>
  <si>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</si>
  <si>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</si>
  <si>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</si>
  <si>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</si>
  <si>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</si>
  <si>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</si>
  <si>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</si>
  <si>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</si>
  <si>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</si>
  <si>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</si>
  <si>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</si>
  <si>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</si>
  <si>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</si>
  <si>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</si>
  <si>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</si>
  <si>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</si>
  <si>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</si>
  <si>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</si>
  <si>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</si>
  <si>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</si>
  <si>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</si>
  <si>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</si>
  <si>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</si>
  <si>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</si>
  <si>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</si>
  <si>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</si>
  <si>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</si>
  <si>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</si>
  <si>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</si>
  <si>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</si>
  <si>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</si>
  <si>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</si>
  <si>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</si>
  <si>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</si>
  <si>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</si>
  <si>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</si>
  <si>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</si>
  <si>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</si>
  <si>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</si>
  <si>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</si>
  <si>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</si>
  <si>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</si>
  <si>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</si>
  <si>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</si>
  <si>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</si>
  <si>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</si>
  <si>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</si>
  <si>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</si>
  <si>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</si>
  <si>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</si>
  <si>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</si>
  <si>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</si>
  <si>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</si>
  <si>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</si>
  <si>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</si>
  <si>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</si>
  <si>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</si>
  <si>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</si>
  <si>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</si>
  <si>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</si>
  <si>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</si>
  <si>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</si>
  <si>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</si>
  <si>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</si>
  <si>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</si>
  <si>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</si>
  <si>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</si>
  <si>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</si>
  <si>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</si>
  <si>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</si>
  <si>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</si>
  <si>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</si>
  <si>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</si>
  <si>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</si>
  <si>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</si>
  <si>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</si>
  <si>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</si>
  <si>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</si>
  <si>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</si>
  <si>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</si>
  <si>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</si>
  <si>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</si>
  <si>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</si>
  <si>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</si>
  <si>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</si>
  <si>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</si>
  <si>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</si>
  <si>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</si>
  <si>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</si>
  <si>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</si>
  <si>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</si>
  <si>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</si>
  <si>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</si>
  <si>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</si>
  <si>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</si>
  <si>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</si>
  <si>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</si>
  <si>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</si>
  <si>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</si>
  <si>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</si>
  <si>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</si>
  <si>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</si>
  <si>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</si>
  <si>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</si>
  <si>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</si>
  <si>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</si>
  <si>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</si>
  <si>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</si>
  <si>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</si>
  <si>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</si>
  <si>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</si>
  <si>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</si>
  <si>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</si>
  <si>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</si>
  <si>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</si>
  <si>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</si>
  <si>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</si>
  <si>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</si>
  <si>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</si>
  <si>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</si>
  <si>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</si>
  <si>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</si>
  <si>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</si>
  <si>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</si>
  <si>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</si>
  <si>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</si>
  <si>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</si>
  <si>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</si>
  <si>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</si>
  <si>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</si>
  <si>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</si>
  <si>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</si>
  <si>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</si>
  <si>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</si>
  <si>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</si>
  <si>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</si>
  <si>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</si>
  <si>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</si>
  <si>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</si>
  <si>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</si>
  <si>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</si>
  <si>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</si>
  <si>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</si>
  <si>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</si>
  <si>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</si>
  <si>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</si>
  <si>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</si>
  <si>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</si>
  <si>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</si>
  <si>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</si>
  <si>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</si>
  <si>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</si>
  <si>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</si>
  <si>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</si>
  <si>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</si>
  <si>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</si>
  <si>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</si>
  <si>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</si>
  <si>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</si>
  <si>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</si>
  <si>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</si>
  <si>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</si>
  <si>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</si>
  <si>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</si>
  <si>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</si>
  <si>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</si>
  <si>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</si>
  <si>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</si>
  <si>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</si>
  <si>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</si>
  <si>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</si>
  <si>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</si>
  <si>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</si>
  <si>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</si>
  <si>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</si>
  <si>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</si>
  <si>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</si>
  <si>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</si>
  <si>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</si>
  <si>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</si>
  <si>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</si>
  <si>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</si>
  <si>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</si>
  <si>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</si>
  <si>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</si>
  <si>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</si>
  <si>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</si>
  <si>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</si>
  <si>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</si>
  <si>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</si>
  <si>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</si>
  <si>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</si>
  <si>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</si>
  <si>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</si>
  <si>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</si>
  <si>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</si>
  <si>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</si>
  <si>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</si>
  <si>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</si>
  <si>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</si>
  <si>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</si>
  <si>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</si>
  <si>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</si>
  <si>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</si>
  <si>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</si>
  <si>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</si>
  <si>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</si>
  <si>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</si>
  <si>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</si>
  <si>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</si>
  <si>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</si>
  <si>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</si>
  <si>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</si>
  <si>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</si>
  <si>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</si>
  <si>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</si>
  <si>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</si>
  <si>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</si>
  <si>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</si>
  <si>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</si>
  <si>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</si>
  <si>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</si>
  <si>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</si>
  <si>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</si>
  <si>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</si>
  <si>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</si>
  <si>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</si>
  <si>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</si>
  <si>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</si>
  <si>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</si>
  <si>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</si>
  <si>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</si>
  <si>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</si>
  <si>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</si>
  <si>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</si>
  <si>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</si>
  <si>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</si>
  <si>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</si>
  <si>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</si>
  <si>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</si>
  <si>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</si>
  <si>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</si>
  <si>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</si>
  <si>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</si>
  <si>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</si>
  <si>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</si>
  <si>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</si>
  <si>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</si>
  <si>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</si>
  <si>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</si>
  <si>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</si>
  <si>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</si>
  <si>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</si>
  <si>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</si>
  <si>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</si>
  <si>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</si>
  <si>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</si>
  <si>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</si>
  <si>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</si>
  <si>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</si>
  <si>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</si>
  <si>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</si>
  <si>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</si>
  <si>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</si>
  <si>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</si>
  <si>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</si>
  <si>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</si>
  <si>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</si>
  <si>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</si>
  <si>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</si>
  <si>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</si>
  <si>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</si>
  <si>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</si>
  <si>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</si>
  <si>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</si>
  <si>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</si>
  <si>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</si>
  <si>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</si>
  <si>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</si>
  <si>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</si>
  <si>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</si>
  <si>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</si>
  <si>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</si>
  <si>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</si>
  <si>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</si>
  <si>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</si>
  <si>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</si>
  <si>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</si>
  <si>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</si>
  <si>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</si>
  <si>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</si>
  <si>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</si>
  <si>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</si>
  <si>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</si>
  <si>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</si>
  <si>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</si>
  <si>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</si>
  <si>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</si>
  <si>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</si>
  <si>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</si>
  <si>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</si>
  <si>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</si>
  <si>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</si>
  <si>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</si>
  <si>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</si>
  <si>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</si>
  <si>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</si>
  <si>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</si>
  <si>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</si>
  <si>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</si>
  <si>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</si>
  <si>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</si>
  <si>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</si>
  <si>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</si>
  <si>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</si>
  <si>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</si>
  <si>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</si>
  <si>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</si>
  <si>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</si>
  <si>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</si>
  <si>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</si>
  <si>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</si>
  <si>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</si>
  <si>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</si>
  <si>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</si>
  <si>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</si>
  <si>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</si>
  <si>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</si>
  <si>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</si>
  <si>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</si>
  <si>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</si>
  <si>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</si>
  <si>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</si>
  <si>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</si>
  <si>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</si>
  <si>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</si>
  <si>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</si>
  <si>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</si>
  <si>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</si>
  <si>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</si>
  <si>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</si>
  <si>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</si>
  <si>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</si>
  <si>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</si>
  <si>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</si>
  <si>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</si>
  <si>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</si>
  <si>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</si>
  <si>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</si>
  <si>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</si>
  <si>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</si>
  <si>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</si>
  <si>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</si>
  <si>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</si>
  <si>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</si>
  <si>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</si>
  <si>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</si>
  <si>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</si>
  <si>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</si>
  <si>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</si>
  <si>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</si>
  <si>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</si>
  <si>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</si>
  <si>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</si>
  <si>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</si>
  <si>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</si>
  <si>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</si>
  <si>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</si>
  <si>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</si>
  <si>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</si>
  <si>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</si>
  <si>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</si>
  <si>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</si>
  <si>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</si>
  <si>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</si>
  <si>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</si>
  <si>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</si>
  <si>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</si>
  <si>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</si>
  <si>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</si>
  <si>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</si>
  <si>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</si>
  <si>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</si>
  <si>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</si>
  <si>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</si>
  <si>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</si>
  <si>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</si>
  <si>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</si>
  <si>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</si>
  <si>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</si>
  <si>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</si>
  <si>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</si>
  <si>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</si>
  <si>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</si>
  <si>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</si>
  <si>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</si>
  <si>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</si>
  <si>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</si>
  <si>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</si>
  <si>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</si>
  <si>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</si>
  <si>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</si>
  <si>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</si>
  <si>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</si>
  <si>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</si>
  <si>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</si>
  <si>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</si>
  <si>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</si>
  <si>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</si>
  <si>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</si>
  <si>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</si>
  <si>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</si>
  <si>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</si>
  <si>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</si>
  <si>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</si>
  <si>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</si>
  <si>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</si>
  <si>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</si>
  <si>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</si>
  <si>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</si>
  <si>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</si>
  <si>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</si>
  <si>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</si>
  <si>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</si>
  <si>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</si>
  <si>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</si>
  <si>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</si>
  <si>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</si>
  <si>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</si>
  <si>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</si>
  <si>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</si>
  <si>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</si>
  <si>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</si>
  <si>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</si>
  <si>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</si>
  <si>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</si>
  <si>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</si>
  <si>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</si>
  <si>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</si>
  <si>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</si>
  <si>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</si>
  <si>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</si>
  <si>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</si>
  <si>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</si>
  <si>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</si>
  <si>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</si>
  <si>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</si>
  <si>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</si>
  <si>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</si>
  <si>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</si>
  <si>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</si>
  <si>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</si>
  <si>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</si>
  <si>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</si>
  <si>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</si>
  <si>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</si>
  <si>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</si>
  <si>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</si>
  <si>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</si>
  <si>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</si>
  <si>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</si>
  <si>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</si>
  <si>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</si>
  <si>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</si>
  <si>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</si>
  <si>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</si>
  <si>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</si>
  <si>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</si>
  <si>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</si>
  <si>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</si>
  <si>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</si>
  <si>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</si>
  <si>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</si>
  <si>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</si>
  <si>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</si>
  <si>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</si>
  <si>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</si>
  <si>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</si>
  <si>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</si>
  <si>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</si>
  <si>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</si>
  <si>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</si>
  <si>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</si>
  <si>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</si>
  <si>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</si>
  <si>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</si>
  <si>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</si>
  <si>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</si>
  <si>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</si>
  <si>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</si>
  <si>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</si>
  <si>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</si>
  <si>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</si>
  <si>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</si>
  <si>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</si>
  <si>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</si>
  <si>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</si>
  <si>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</si>
  <si>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</si>
  <si>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</si>
  <si>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</si>
  <si>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</si>
  <si>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</si>
  <si>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</si>
  <si>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</si>
  <si>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</si>
  <si>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</si>
  <si>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</si>
  <si>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</si>
  <si>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</si>
  <si>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</si>
  <si>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</si>
  <si>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</si>
  <si>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</si>
  <si>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</si>
  <si>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</si>
  <si>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</si>
  <si>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</si>
  <si>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</si>
  <si>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</si>
  <si>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</si>
  <si>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</si>
  <si>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</si>
  <si>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</si>
  <si>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</si>
  <si>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</si>
  <si>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</si>
  <si>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</si>
  <si>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</si>
  <si>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</si>
  <si>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</si>
  <si>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</si>
  <si>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</si>
  <si>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</si>
  <si>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</si>
  <si>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</si>
  <si>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</si>
  <si>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</si>
  <si>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</si>
  <si>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</si>
  <si>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</si>
  <si>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</si>
  <si>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</si>
  <si>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</si>
  <si>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</si>
  <si>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</si>
  <si>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</si>
  <si>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</si>
  <si>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</si>
  <si>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</si>
  <si>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</si>
  <si>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</si>
  <si>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</si>
  <si>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</si>
  <si>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</si>
  <si>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</si>
  <si>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</si>
  <si>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</si>
  <si>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</si>
  <si>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</si>
  <si>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</si>
  <si>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</si>
  <si>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</si>
  <si>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</si>
  <si>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</si>
  <si>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</si>
  <si>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</si>
  <si>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</si>
  <si>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</si>
  <si>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</si>
  <si>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</si>
  <si>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</si>
  <si>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</si>
  <si>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</si>
  <si>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</si>
  <si>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</si>
  <si>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</si>
  <si>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</si>
  <si>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</si>
  <si>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</si>
  <si>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</si>
  <si>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</si>
  <si>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</si>
  <si>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</si>
  <si>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</si>
  <si>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</si>
  <si>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</si>
  <si>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</si>
  <si>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</si>
  <si>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</si>
  <si>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</si>
  <si>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</si>
  <si>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</si>
  <si>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</si>
  <si>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</si>
  <si>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</si>
  <si>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</si>
  <si>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</si>
  <si>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</si>
  <si>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</si>
  <si>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</si>
  <si>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</si>
  <si>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</si>
  <si>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</si>
  <si>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</si>
  <si>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</si>
  <si>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</si>
  <si>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</si>
  <si>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</si>
  <si>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</si>
  <si>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</si>
  <si>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</si>
  <si>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</si>
  <si>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</si>
  <si>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</si>
  <si>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</si>
  <si>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</si>
  <si>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</si>
  <si>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</si>
  <si>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</si>
  <si>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</si>
  <si>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</si>
  <si>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</si>
  <si>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</si>
  <si>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</si>
  <si>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</si>
  <si>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</si>
  <si>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</si>
  <si>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</si>
  <si>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</si>
  <si>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</si>
  <si>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</si>
  <si>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</si>
  <si>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</si>
  <si>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</si>
  <si>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</si>
  <si>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</si>
  <si>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</si>
  <si>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</si>
  <si>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</si>
  <si>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</si>
  <si>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</si>
  <si>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</si>
  <si>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</si>
  <si>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</si>
  <si>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</si>
  <si>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</si>
  <si>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</si>
  <si>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</si>
  <si>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</si>
  <si>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</si>
  <si>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</si>
  <si>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</si>
  <si>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</si>
  <si>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</si>
  <si>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</si>
  <si>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</si>
  <si>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</si>
  <si>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</si>
  <si>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</si>
  <si>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</si>
  <si>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</si>
  <si>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</si>
  <si>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</si>
  <si>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</si>
  <si>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</si>
  <si>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</si>
  <si>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</si>
  <si>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</si>
  <si>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</si>
  <si>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</si>
  <si>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</si>
  <si>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</si>
  <si>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</si>
  <si>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</si>
  <si>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</si>
  <si>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</si>
  <si>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</si>
  <si>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</si>
  <si>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</si>
  <si>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</si>
  <si>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</si>
  <si>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</si>
  <si>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</si>
  <si>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</si>
  <si>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</si>
  <si>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</si>
  <si>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</si>
  <si>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</si>
  <si>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</si>
  <si>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</si>
  <si>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</si>
  <si>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</si>
  <si>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</si>
  <si>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</si>
  <si>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</si>
  <si>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</si>
  <si>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</si>
  <si>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</si>
  <si>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</si>
  <si>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</si>
  <si>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</si>
  <si>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</si>
  <si>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</si>
  <si>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</si>
  <si>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</si>
  <si>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</si>
  <si>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</si>
  <si>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</si>
  <si>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</si>
  <si>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</si>
  <si>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</si>
  <si>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</si>
  <si>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</si>
  <si>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</si>
  <si>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</si>
  <si>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</si>
  <si>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</si>
  <si>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</si>
  <si>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</si>
  <si>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</si>
  <si>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</si>
  <si>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</si>
  <si>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</si>
  <si>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</si>
  <si>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</si>
  <si>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</si>
  <si>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</si>
  <si>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</si>
  <si>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</si>
  <si>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</si>
  <si>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</si>
  <si>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</si>
  <si>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</si>
  <si>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</si>
  <si>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</si>
  <si>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</si>
  <si>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</si>
  <si>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</si>
  <si>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</si>
  <si>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</si>
  <si>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</si>
  <si>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</si>
  <si>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</si>
  <si>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</si>
  <si>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</si>
  <si>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</si>
  <si>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</si>
  <si>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</si>
  <si>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</si>
  <si>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</si>
  <si>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</si>
  <si>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</si>
  <si>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</si>
  <si>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</si>
  <si>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</si>
  <si>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</si>
  <si>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</si>
  <si>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</si>
  <si>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</si>
  <si>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</si>
  <si>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</si>
  <si>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</si>
  <si>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</si>
  <si>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</si>
  <si>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</si>
  <si>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</si>
  <si>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</si>
  <si>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</si>
  <si>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</si>
  <si>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</si>
  <si>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</si>
  <si>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</si>
  <si>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</si>
  <si>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</si>
  <si>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</si>
  <si>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</si>
  <si>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</si>
  <si>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</si>
  <si>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</si>
  <si>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</si>
  <si>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</si>
  <si>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</si>
  <si>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</si>
  <si>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</si>
  <si>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</si>
  <si>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</si>
  <si>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</si>
  <si>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</si>
  <si>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</si>
  <si>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</si>
  <si>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</si>
  <si>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</si>
  <si>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</si>
  <si>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</si>
  <si>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</si>
  <si>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</si>
  <si>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</si>
  <si>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</si>
  <si>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</si>
  <si>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</si>
  <si>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</si>
  <si>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</si>
  <si>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</si>
  <si>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</si>
  <si>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</si>
  <si>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</si>
  <si>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</si>
  <si>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</si>
  <si>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</si>
  <si>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</si>
  <si>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</si>
  <si>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</si>
  <si>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</si>
  <si>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</si>
  <si>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</si>
  <si>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</si>
  <si>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</si>
  <si>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</si>
  <si>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</si>
  <si>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</si>
  <si>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</si>
  <si>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</si>
  <si>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</si>
  <si>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</si>
  <si>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</si>
  <si>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</si>
  <si>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</si>
  <si>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</si>
  <si>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</si>
  <si>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</si>
  <si>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</si>
  <si>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</si>
  <si>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</si>
  <si>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</si>
  <si>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</si>
  <si>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</si>
  <si>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</si>
  <si>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</si>
  <si>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</si>
  <si>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</si>
  <si>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</si>
  <si>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</si>
  <si>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</si>
  <si>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</si>
  <si>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</si>
  <si>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</si>
  <si>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</si>
  <si>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</si>
  <si>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</si>
  <si>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</si>
  <si>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</si>
  <si>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</si>
  <si>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</si>
  <si>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</si>
  <si>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</si>
  <si>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</si>
  <si>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</si>
  <si>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</si>
  <si>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</si>
  <si>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</si>
  <si>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</si>
  <si>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</si>
  <si>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</si>
  <si>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</si>
  <si>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</si>
  <si>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</si>
  <si>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</si>
  <si>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</si>
  <si>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</si>
  <si>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</si>
  <si>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</si>
  <si>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</si>
  <si>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</si>
  <si>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</si>
  <si>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</si>
  <si>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</si>
  <si>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</si>
  <si>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</si>
  <si>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</si>
  <si>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</si>
  <si>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</si>
  <si>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</si>
  <si>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</si>
  <si>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</si>
  <si>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</si>
  <si>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</si>
  <si>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</si>
  <si>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</si>
  <si>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</si>
  <si>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</si>
  <si>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</si>
  <si>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</si>
  <si>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</si>
  <si>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</si>
  <si>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</si>
  <si>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</si>
  <si>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</si>
  <si>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</si>
  <si>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</si>
  <si>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</si>
  <si>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</si>
  <si>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</si>
  <si>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</si>
  <si>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</si>
  <si>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</si>
  <si>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</si>
  <si>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</si>
  <si>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</si>
  <si>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</si>
  <si>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</si>
  <si>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</si>
  <si>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</si>
  <si>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</si>
  <si>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</si>
  <si>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</si>
  <si>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</si>
  <si>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</si>
  <si>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</si>
  <si>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</si>
  <si>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</si>
  <si>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</si>
  <si>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</si>
  <si>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</si>
  <si>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</si>
  <si>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</si>
  <si>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</si>
  <si>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</si>
  <si>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</si>
  <si>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</si>
  <si>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</si>
  <si>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</si>
  <si>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</si>
  <si>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</si>
  <si>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</si>
  <si>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</si>
  <si>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</si>
  <si>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</si>
  <si>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</si>
  <si>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</si>
  <si>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</si>
  <si>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</si>
  <si>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</si>
  <si>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</si>
  <si>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</si>
  <si>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</si>
  <si>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</si>
  <si>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</si>
  <si>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</si>
  <si>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</si>
  <si>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</si>
  <si>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</si>
  <si>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</si>
  <si>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</si>
  <si>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</si>
  <si>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</si>
  <si>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</si>
  <si>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</si>
  <si>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</si>
  <si>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</si>
  <si>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</si>
  <si>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</si>
  <si>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</si>
  <si>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</si>
  <si>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</si>
  <si>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</si>
  <si>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</si>
  <si>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</si>
  <si>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</si>
  <si>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</si>
  <si>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</si>
  <si>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</si>
  <si>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</si>
  <si>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</si>
  <si>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</si>
  <si>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</si>
  <si>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</si>
  <si>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</si>
  <si>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</si>
  <si>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</si>
  <si>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</si>
  <si>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</si>
  <si>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</si>
  <si>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</si>
  <si>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</si>
  <si>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</si>
  <si>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</si>
  <si>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</si>
  <si>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</si>
  <si>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</si>
  <si>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</si>
  <si>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</si>
  <si>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</si>
  <si>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</si>
  <si>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</si>
  <si>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</si>
  <si>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</si>
  <si>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</si>
  <si>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</si>
  <si>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</si>
  <si>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</si>
  <si>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</si>
  <si>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</si>
  <si>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</si>
  <si>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</si>
  <si>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</si>
  <si>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</si>
  <si>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</si>
  <si>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</si>
  <si>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</si>
  <si>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</si>
  <si>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</si>
  <si>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</si>
  <si>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</si>
  <si>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</si>
  <si>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</si>
  <si>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</si>
  <si>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</si>
  <si>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</si>
  <si>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</si>
  <si>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</si>
  <si>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</si>
  <si>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</si>
  <si>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</si>
  <si>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</si>
  <si>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</si>
  <si>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</si>
  <si>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</si>
  <si>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</si>
  <si>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</si>
  <si>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</si>
  <si>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</si>
  <si>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</si>
  <si>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</si>
  <si>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</si>
  <si>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</si>
  <si>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</si>
  <si>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</si>
  <si>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</si>
  <si>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</si>
  <si>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</si>
  <si>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</si>
  <si>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</si>
  <si>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</si>
  <si>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</si>
  <si>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</si>
  <si>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</si>
  <si>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</si>
  <si>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</si>
  <si>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</si>
  <si>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</si>
  <si>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</si>
  <si>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</si>
  <si>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</si>
  <si>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</si>
  <si>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</si>
  <si>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</si>
  <si>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</si>
  <si>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</si>
  <si>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</si>
  <si>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</si>
  <si>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</si>
  <si>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</si>
  <si>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</si>
  <si>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</si>
  <si>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</si>
  <si>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</si>
  <si>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</si>
  <si>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</si>
  <si>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</si>
  <si>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</si>
  <si>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</si>
  <si>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</si>
  <si>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</si>
  <si>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</si>
  <si>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</si>
  <si>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</si>
  <si>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</si>
  <si>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</si>
  <si>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</si>
  <si>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</si>
  <si>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</si>
  <si>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</si>
  <si>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</si>
  <si>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</si>
  <si>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</si>
  <si>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</si>
  <si>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</si>
  <si>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</si>
  <si>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</si>
  <si>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</si>
  <si>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</si>
  <si>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</si>
  <si>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</si>
  <si>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</si>
  <si>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</si>
  <si>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</si>
  <si>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</si>
  <si>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</si>
  <si>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</si>
  <si>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</si>
  <si>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</si>
  <si>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</si>
  <si>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</si>
  <si>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</si>
  <si>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</si>
  <si>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</si>
  <si>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</si>
  <si>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</si>
  <si>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</si>
  <si>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</si>
  <si>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</si>
  <si>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</si>
  <si>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</si>
  <si>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</si>
  <si>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</si>
  <si>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</si>
  <si>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</si>
  <si>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</si>
  <si>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</si>
  <si>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</si>
  <si>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</si>
  <si>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</si>
  <si>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</si>
  <si>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</si>
  <si>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</si>
  <si>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</si>
  <si>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</si>
  <si>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</si>
  <si>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</si>
  <si>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</si>
  <si>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</si>
  <si>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</si>
  <si>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</si>
  <si>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</si>
  <si>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</si>
  <si>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</si>
  <si>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</si>
  <si>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</si>
  <si>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</si>
  <si>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</si>
  <si>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</si>
  <si>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</si>
  <si>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</si>
  <si>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</si>
  <si>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</si>
  <si>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</si>
  <si>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</si>
  <si>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</si>
  <si>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</si>
  <si>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</si>
  <si>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</si>
  <si>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</si>
  <si>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</si>
  <si>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</si>
  <si>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</si>
  <si>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</si>
  <si>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</si>
  <si>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</si>
  <si>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</si>
  <si>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</si>
  <si>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</si>
  <si>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</si>
  <si>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</si>
  <si>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</si>
  <si>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</si>
  <si>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</si>
  <si>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</si>
  <si>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</si>
  <si>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</si>
  <si>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</si>
  <si>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</si>
  <si>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</si>
  <si>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</si>
  <si>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</si>
  <si>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</si>
  <si>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</si>
  <si>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</si>
  <si>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</si>
  <si>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</si>
  <si>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</si>
  <si>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</si>
  <si>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</si>
  <si>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</si>
  <si>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</si>
  <si>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</si>
  <si>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</si>
  <si>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</si>
  <si>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</si>
  <si>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</si>
  <si>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</si>
  <si>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</si>
  <si>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</si>
  <si>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</si>
  <si>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</si>
  <si>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</si>
  <si>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</si>
  <si>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</si>
  <si>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</si>
  <si>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</si>
  <si>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</si>
  <si>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</si>
  <si>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</si>
  <si>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</si>
  <si>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</si>
  <si>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</si>
  <si>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</si>
  <si>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</si>
  <si>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</si>
  <si>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</si>
  <si>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</si>
  <si>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</si>
  <si>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</si>
  <si>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</si>
  <si>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</si>
  <si>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</si>
  <si>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</si>
  <si>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</si>
  <si>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</si>
  <si>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</si>
  <si>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</si>
  <si>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</si>
  <si>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</si>
  <si>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</si>
  <si>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</si>
  <si>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</si>
  <si>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</si>
  <si>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</si>
  <si>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</si>
  <si>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</si>
  <si>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</si>
  <si>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</si>
  <si>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</si>
  <si>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</si>
  <si>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</si>
  <si>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</si>
  <si>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</si>
  <si>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</si>
  <si>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</si>
  <si>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</si>
  <si>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</si>
  <si>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</si>
  <si>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</si>
  <si>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</si>
  <si>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</si>
  <si>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</si>
  <si>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</si>
  <si>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</si>
  <si>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</si>
  <si>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</si>
  <si>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</si>
  <si>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</si>
  <si>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</si>
  <si>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</si>
  <si>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</si>
  <si>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</si>
  <si>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</si>
  <si>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</si>
  <si>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</si>
  <si>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</si>
  <si>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</si>
  <si>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</si>
  <si>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</si>
  <si>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</si>
  <si>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</si>
  <si>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</si>
  <si>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</si>
  <si>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</si>
  <si>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</si>
  <si>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</si>
  <si>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</si>
  <si>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</si>
  <si>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</si>
  <si>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</si>
  <si>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</si>
  <si>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</si>
  <si>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</si>
  <si>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</si>
  <si>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</si>
  <si>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</si>
  <si>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</si>
  <si>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</si>
  <si>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</si>
  <si>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</si>
  <si>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</si>
  <si>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</si>
  <si>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</si>
  <si>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</si>
  <si>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</si>
  <si>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</si>
  <si>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</si>
  <si>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</si>
  <si>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</si>
  <si>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</si>
  <si>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</si>
  <si>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</si>
  <si>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</si>
  <si>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</si>
  <si>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</si>
  <si>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</si>
  <si>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</si>
  <si>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</si>
  <si>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</si>
  <si>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</si>
  <si>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</si>
  <si>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</si>
  <si>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</si>
  <si>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</si>
  <si>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</si>
  <si>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</si>
  <si>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</si>
  <si>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</si>
  <si>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</si>
  <si>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</si>
  <si>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</si>
  <si>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</si>
  <si>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</si>
  <si>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</si>
  <si>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</si>
  <si>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</si>
  <si>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</si>
  <si>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</si>
  <si>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</si>
  <si>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</si>
  <si>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</si>
  <si>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</si>
  <si>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</si>
  <si>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</si>
  <si>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</si>
  <si>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</si>
  <si>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</si>
  <si>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</si>
  <si>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</si>
  <si>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</si>
  <si>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</si>
  <si>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</si>
  <si>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</si>
  <si>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</si>
  <si>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</si>
  <si>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</si>
  <si>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</si>
  <si>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</si>
  <si>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</si>
  <si>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</si>
  <si>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</si>
  <si>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</si>
  <si>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</si>
  <si>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</si>
  <si>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</si>
  <si>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</si>
  <si>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</si>
  <si>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</si>
  <si>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</si>
  <si>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</si>
  <si>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</si>
  <si>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</si>
  <si>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</si>
  <si>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</si>
  <si>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</si>
  <si>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</si>
  <si>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</si>
  <si>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</si>
  <si>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</si>
  <si>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</si>
  <si>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</si>
  <si>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</si>
  <si>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</si>
  <si>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</si>
  <si>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</si>
  <si>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</si>
  <si>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</si>
  <si>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</si>
  <si>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</si>
  <si>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</si>
  <si>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</si>
  <si>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</si>
  <si>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</si>
  <si>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</si>
  <si>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</si>
  <si>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</si>
  <si>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</si>
  <si>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</si>
  <si>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</si>
  <si>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</si>
  <si>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</si>
  <si>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</si>
  <si>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</si>
  <si>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</si>
  <si>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</si>
  <si>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</si>
  <si>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</si>
  <si>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</si>
  <si>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</si>
  <si>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</si>
  <si>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</si>
  <si>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</si>
  <si>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</si>
  <si>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</si>
  <si>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</si>
  <si>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</si>
  <si>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</si>
  <si>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</si>
  <si>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</si>
  <si>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</si>
  <si>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</si>
  <si>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</si>
  <si>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</si>
  <si>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</si>
  <si>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</si>
  <si>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</si>
  <si>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</si>
  <si>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</si>
  <si>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</si>
  <si>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</si>
  <si>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</si>
  <si>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</si>
  <si>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</si>
  <si>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</si>
  <si>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</si>
  <si>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</si>
  <si>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</si>
  <si>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</si>
  <si>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</si>
  <si>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</si>
  <si>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</si>
  <si>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</si>
  <si>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</si>
  <si>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</si>
  <si>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</si>
  <si>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</si>
  <si>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</si>
  <si>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</si>
  <si>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</si>
  <si>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</si>
  <si>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</si>
  <si>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</si>
  <si>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</si>
  <si>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</si>
  <si>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</si>
  <si>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</si>
  <si>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</si>
  <si>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</si>
  <si>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</si>
  <si>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</si>
  <si>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</si>
  <si>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</si>
  <si>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</si>
  <si>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</si>
  <si>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</si>
  <si>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</si>
  <si>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</si>
  <si>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</si>
  <si>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</si>
  <si>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</si>
  <si>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</si>
  <si>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</si>
  <si>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</si>
  <si>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</si>
  <si>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</si>
  <si>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</si>
  <si>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</si>
  <si>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</si>
  <si>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</si>
  <si>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</si>
  <si>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</si>
  <si>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</si>
  <si>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</si>
  <si>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</si>
  <si>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</si>
  <si>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</si>
  <si>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</si>
  <si>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</si>
  <si>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</si>
  <si>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</si>
  <si>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</si>
  <si>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</si>
  <si>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</si>
  <si>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</si>
  <si>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</si>
  <si>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</si>
  <si>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</si>
  <si>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</si>
  <si>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</si>
  <si>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</si>
  <si>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</si>
  <si>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</si>
  <si>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</si>
  <si>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</si>
  <si>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</si>
  <si>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</si>
  <si>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</si>
  <si>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</si>
  <si>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</si>
  <si>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</si>
  <si>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</si>
  <si>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</si>
  <si>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</si>
  <si>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</si>
  <si>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</si>
  <si>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</si>
  <si>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</si>
  <si>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</si>
  <si>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</si>
  <si>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</si>
  <si>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</si>
  <si>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</si>
  <si>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</si>
  <si>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</si>
  <si>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</si>
  <si>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</si>
  <si>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</si>
  <si>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</si>
  <si>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</si>
  <si>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</si>
  <si>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</si>
  <si>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</si>
  <si>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</si>
  <si>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</si>
  <si>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</si>
  <si>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</si>
  <si>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</si>
  <si>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</si>
  <si>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</si>
  <si>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</si>
  <si>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</si>
  <si>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</si>
  <si>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</si>
  <si>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</si>
  <si>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</si>
  <si>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</si>
  <si>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</si>
  <si>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</si>
  <si>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</si>
  <si>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</si>
  <si>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</si>
  <si>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</si>
  <si>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</si>
  <si>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</si>
  <si>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</si>
  <si>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</si>
  <si>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</si>
  <si>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</si>
  <si>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</si>
  <si>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</si>
  <si>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</si>
  <si>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</si>
  <si>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</si>
  <si>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</si>
  <si>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</si>
  <si>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</si>
  <si>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</si>
  <si>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</si>
  <si>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</si>
  <si>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</si>
  <si>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</si>
  <si>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</si>
  <si>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</si>
  <si>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</si>
  <si>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</si>
  <si>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</si>
  <si>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</si>
  <si>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</si>
  <si>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</si>
  <si>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</si>
  <si>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</si>
  <si>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</si>
  <si>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</si>
  <si>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</si>
  <si>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</si>
  <si>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</si>
  <si>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</si>
  <si>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</si>
  <si>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</si>
  <si>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</si>
  <si>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</si>
  <si>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</si>
  <si>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</si>
  <si>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</si>
  <si>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</si>
  <si>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</si>
  <si>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</si>
  <si>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</si>
  <si>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</si>
  <si>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</si>
  <si>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</si>
  <si>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</si>
  <si>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</si>
  <si>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</si>
  <si>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</si>
  <si>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</si>
  <si>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</si>
  <si>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</si>
  <si>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</si>
  <si>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</si>
  <si>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</si>
  <si>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</si>
  <si>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</si>
  <si>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</si>
  <si>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</si>
  <si>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</si>
  <si>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</si>
  <si>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</si>
  <si>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</si>
  <si>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</si>
  <si>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</si>
  <si>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</si>
  <si>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</si>
  <si>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</si>
  <si>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</si>
  <si>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</si>
  <si>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</si>
  <si>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</si>
  <si>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</si>
  <si>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</si>
  <si>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</si>
  <si>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</si>
  <si>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</si>
  <si>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</si>
  <si>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</si>
  <si>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</si>
  <si>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</si>
  <si>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</si>
  <si>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</si>
  <si>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</si>
  <si>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</si>
  <si>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</si>
  <si>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</si>
  <si>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</si>
  <si>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</si>
  <si>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</si>
  <si>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</si>
  <si>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</si>
  <si>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</si>
  <si>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</si>
  <si>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</si>
  <si>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</si>
  <si>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</si>
  <si>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</si>
  <si>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</si>
  <si>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</si>
  <si>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</si>
  <si>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</si>
  <si>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</si>
  <si>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</si>
  <si>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</si>
  <si>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</si>
  <si>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</si>
  <si>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</si>
  <si>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</si>
  <si>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</si>
  <si>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</si>
  <si>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</si>
  <si>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</si>
  <si>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</si>
  <si>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</si>
  <si>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</si>
  <si>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</si>
  <si>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</si>
  <si>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</si>
  <si>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</si>
  <si>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</si>
  <si>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</si>
  <si>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</si>
  <si>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</si>
  <si>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</si>
  <si>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</si>
  <si>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</si>
  <si>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</si>
  <si>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</si>
  <si>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</si>
  <si>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</si>
  <si>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</si>
  <si>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</si>
  <si>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</si>
  <si>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</si>
  <si>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</si>
  <si>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</si>
  <si>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</si>
  <si>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</si>
  <si>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</si>
  <si>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</si>
  <si>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</si>
  <si>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</si>
  <si>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</si>
  <si>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</si>
  <si>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</si>
  <si>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</si>
  <si>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</si>
  <si>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</si>
  <si>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</si>
  <si>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</si>
  <si>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</si>
  <si>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</si>
  <si>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</si>
  <si>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</si>
  <si>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</si>
  <si>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</si>
  <si>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</si>
  <si>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</si>
  <si>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</si>
  <si>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</si>
  <si>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</si>
  <si>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</si>
  <si>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</si>
  <si>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</si>
  <si>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</si>
  <si>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</si>
  <si>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</si>
  <si>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</si>
  <si>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</si>
  <si>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</si>
  <si>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</si>
  <si>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</si>
  <si>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</si>
  <si>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</si>
  <si>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</si>
  <si>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</si>
  <si>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</si>
  <si>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</si>
  <si>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</si>
  <si>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</si>
  <si>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</si>
  <si>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</si>
  <si>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</si>
  <si>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</si>
  <si>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</si>
  <si>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</si>
  <si>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</si>
  <si>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</si>
  <si>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</si>
  <si>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</si>
  <si>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</si>
  <si>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</si>
  <si>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</si>
  <si>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</si>
  <si>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</si>
  <si>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</si>
  <si>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</si>
  <si>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</si>
  <si>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</si>
  <si>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</si>
  <si>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</si>
  <si>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</si>
  <si>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</si>
  <si>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</si>
  <si>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</si>
  <si>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</si>
  <si>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</si>
  <si>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</si>
  <si>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</si>
  <si>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</si>
  <si>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</si>
  <si>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</si>
  <si>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</si>
  <si>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</si>
  <si>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</si>
  <si>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</si>
  <si>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</si>
  <si>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</si>
  <si>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</si>
  <si>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</si>
  <si>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</si>
  <si>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</si>
  <si>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</si>
  <si>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</si>
  <si>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</si>
  <si>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</si>
  <si>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</si>
  <si>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</si>
  <si>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</si>
  <si>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</si>
  <si>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</si>
  <si>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</si>
  <si>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</si>
  <si>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</si>
  <si>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</si>
  <si>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</si>
  <si>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</si>
  <si>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</si>
  <si>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</si>
  <si>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</si>
  <si>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</si>
  <si>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</si>
  <si>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</si>
  <si>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</si>
  <si>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</si>
  <si>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</si>
  <si>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</si>
  <si>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</si>
  <si>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</si>
  <si>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</si>
  <si>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</si>
  <si>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</si>
  <si>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</si>
  <si>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</si>
  <si>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</si>
  <si>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</si>
  <si>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</si>
  <si>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</si>
  <si>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</si>
  <si>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</si>
  <si>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</si>
  <si>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</si>
  <si>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</si>
  <si>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</si>
  <si>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</si>
  <si>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</si>
  <si>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</si>
  <si>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</si>
  <si>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</si>
  <si>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</si>
  <si>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</si>
  <si>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</si>
  <si>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</si>
  <si>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</si>
  <si>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</si>
  <si>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</si>
  <si>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</si>
  <si>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</si>
  <si>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</si>
  <si>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</si>
  <si>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</si>
  <si>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</si>
  <si>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</si>
  <si>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</si>
  <si>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</si>
  <si>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</si>
  <si>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</si>
  <si>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</si>
  <si>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</si>
  <si>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</si>
  <si>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</si>
  <si>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</si>
  <si>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</si>
  <si>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</si>
  <si>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</si>
  <si>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</si>
  <si>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</si>
  <si>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</si>
  <si>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</si>
  <si>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</si>
  <si>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</si>
  <si>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</si>
  <si>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</si>
  <si>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</si>
  <si>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</si>
  <si>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</si>
  <si>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</si>
  <si>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</si>
  <si>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</si>
  <si>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</si>
  <si>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</si>
  <si>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</si>
  <si>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</si>
  <si>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</si>
  <si>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</si>
  <si>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</si>
  <si>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</si>
  <si>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</si>
  <si>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</si>
  <si>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</si>
  <si>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</si>
  <si>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</si>
  <si>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</si>
  <si>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</si>
  <si>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</si>
  <si>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</si>
  <si>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</si>
  <si>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</si>
  <si>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</si>
  <si>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</si>
  <si>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</si>
  <si>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</si>
  <si>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</si>
  <si>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</si>
  <si>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</si>
  <si>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</si>
  <si>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</si>
  <si>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</si>
  <si>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</si>
  <si>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</si>
  <si>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</si>
  <si>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</si>
  <si>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</si>
  <si>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</si>
  <si>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</si>
  <si>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</si>
  <si>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</si>
  <si>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</si>
  <si>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</si>
  <si>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</si>
  <si>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</si>
  <si>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</si>
  <si>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</si>
  <si>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</si>
  <si>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</si>
  <si>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</si>
  <si>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</si>
  <si>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</si>
  <si>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</si>
  <si>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</si>
  <si>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</si>
  <si>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</si>
  <si>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</si>
  <si>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</si>
  <si>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</si>
  <si>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</si>
  <si>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</si>
  <si>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</si>
  <si>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</si>
  <si>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</si>
  <si>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</si>
  <si>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</si>
  <si>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</si>
  <si>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</si>
  <si>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</si>
  <si>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</si>
  <si>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</si>
  <si>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</si>
  <si>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</si>
  <si>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</si>
  <si>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</si>
  <si>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</si>
  <si>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</si>
  <si>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</si>
  <si>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</si>
  <si>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</si>
  <si>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</si>
  <si>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</si>
  <si>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</si>
  <si>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</si>
  <si>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</si>
  <si>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</si>
  <si>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</si>
  <si>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</si>
  <si>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</si>
  <si>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</si>
  <si>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</si>
  <si>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</si>
  <si>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</si>
  <si>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</si>
  <si>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</si>
  <si>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</si>
  <si>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</si>
  <si>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</si>
  <si>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</si>
  <si>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</si>
  <si>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</si>
  <si>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</si>
  <si>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</si>
  <si>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</si>
  <si>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</si>
  <si>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</si>
  <si>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</si>
  <si>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</si>
  <si>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</si>
  <si>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</si>
  <si>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</si>
  <si>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</si>
  <si>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</si>
  <si>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</si>
  <si>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</si>
  <si>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</si>
  <si>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</si>
  <si>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</si>
  <si>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</si>
  <si>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</si>
  <si>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</si>
  <si>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</si>
  <si>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</si>
  <si>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</si>
  <si>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</si>
  <si>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</si>
  <si>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</si>
  <si>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</si>
  <si>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</si>
  <si>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</si>
  <si>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</si>
  <si>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</si>
  <si>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</si>
  <si>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</si>
  <si>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</si>
  <si>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</si>
  <si>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</si>
  <si>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</si>
  <si>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</si>
  <si>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</si>
  <si>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</si>
  <si>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</si>
  <si>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</si>
  <si>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</si>
  <si>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</si>
  <si>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</si>
  <si>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</si>
  <si>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</si>
  <si>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</si>
  <si>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</si>
  <si>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</si>
  <si>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</si>
  <si>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</si>
  <si>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</si>
  <si>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</si>
  <si>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</si>
  <si>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</si>
  <si>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</si>
  <si>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</si>
  <si>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</si>
  <si>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</si>
  <si>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</si>
  <si>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</si>
  <si>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</si>
  <si>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</si>
  <si>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</si>
  <si>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</si>
  <si>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</si>
  <si>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</si>
  <si>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</si>
  <si>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</si>
  <si>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</si>
  <si>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</si>
  <si>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</si>
  <si>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</si>
  <si>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</si>
  <si>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</si>
  <si>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</si>
  <si>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</si>
  <si>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</si>
  <si>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</si>
  <si>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</si>
  <si>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</si>
  <si>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</si>
  <si>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</si>
  <si>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</si>
  <si>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</si>
  <si>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</si>
  <si>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</si>
  <si>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</si>
  <si>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</si>
  <si>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</si>
  <si>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</si>
  <si>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</si>
  <si>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</si>
  <si>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</si>
  <si>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</si>
  <si>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</si>
  <si>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</si>
  <si>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</si>
  <si>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</si>
  <si>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</si>
  <si>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</si>
  <si>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</si>
  <si>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</si>
  <si>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</si>
  <si>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</si>
  <si>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</si>
  <si>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</si>
  <si>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</si>
  <si>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</si>
  <si>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</si>
  <si>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</si>
  <si>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</si>
  <si>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</si>
  <si>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</si>
  <si>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</si>
  <si>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</si>
  <si>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</si>
  <si>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</si>
  <si>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</si>
  <si>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</si>
  <si>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</si>
  <si>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</si>
  <si>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</si>
  <si>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</si>
  <si>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</si>
  <si>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</si>
  <si>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</si>
  <si>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</si>
  <si>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</si>
  <si>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</si>
  <si>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</si>
  <si>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</si>
  <si>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</si>
  <si>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</si>
  <si>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</si>
  <si>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</si>
  <si>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</si>
  <si>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</si>
  <si>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</si>
  <si>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</si>
  <si>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</si>
  <si>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</si>
  <si>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</si>
  <si>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</si>
  <si>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</si>
  <si>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</si>
  <si>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</si>
  <si>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</si>
  <si>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</si>
  <si>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</si>
  <si>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</si>
  <si>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</si>
  <si>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</si>
  <si>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</si>
  <si>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</si>
  <si>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</si>
  <si>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</si>
  <si>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</si>
  <si>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</si>
  <si>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</si>
  <si>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</si>
  <si>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</si>
  <si>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</si>
  <si>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</si>
  <si>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</si>
  <si>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</si>
  <si>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</si>
  <si>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</si>
  <si>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</si>
  <si>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</si>
  <si>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</si>
  <si>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</si>
  <si>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</si>
  <si>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</si>
  <si>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</si>
  <si>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</si>
  <si>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</si>
  <si>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</si>
  <si>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</si>
  <si>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</si>
  <si>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</si>
  <si>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</si>
  <si>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</si>
  <si>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</si>
  <si>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</si>
  <si>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</si>
  <si>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</si>
  <si>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</si>
  <si>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</si>
  <si>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</si>
  <si>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</si>
  <si>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</si>
  <si>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</si>
  <si>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</si>
  <si>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</si>
  <si>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</si>
  <si>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</si>
  <si>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</si>
  <si>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</si>
  <si>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</si>
  <si>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</si>
  <si>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</si>
  <si>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</si>
  <si>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</si>
  <si>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</si>
  <si>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</si>
  <si>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</si>
  <si>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</si>
  <si>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</si>
  <si>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</si>
  <si>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</si>
  <si>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</si>
  <si>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</si>
  <si>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</si>
  <si>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</si>
  <si>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</si>
  <si>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</si>
  <si>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</si>
  <si>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</si>
  <si>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</si>
  <si>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</si>
  <si>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</si>
  <si>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</si>
  <si>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</si>
  <si>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</si>
  <si>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</si>
  <si>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</si>
  <si>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</si>
  <si>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</si>
  <si>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</si>
  <si>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</si>
  <si>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</si>
  <si>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</si>
  <si>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</si>
  <si>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</si>
  <si>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</si>
  <si>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</si>
  <si>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</si>
  <si>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</si>
  <si>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</si>
  <si>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</si>
  <si>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</si>
  <si>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</si>
  <si>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</si>
  <si>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</si>
  <si>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</si>
  <si>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</si>
  <si>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</si>
  <si>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</si>
  <si>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</si>
  <si>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</si>
  <si>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</si>
  <si>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</si>
  <si>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</si>
  <si>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</si>
  <si>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</si>
  <si>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</si>
  <si>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</si>
  <si>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</si>
  <si>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</si>
  <si>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</si>
  <si>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</si>
  <si>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</si>
  <si>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</si>
  <si>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</si>
  <si>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</si>
  <si>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</si>
  <si>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</si>
  <si>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</si>
  <si>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</si>
  <si>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</si>
  <si>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</si>
  <si>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</si>
  <si>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</si>
  <si>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</si>
  <si>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</si>
  <si>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</si>
  <si>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</si>
  <si>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</si>
  <si>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</si>
  <si>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</si>
  <si>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</si>
  <si>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</si>
  <si>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</si>
  <si>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</si>
  <si>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</si>
  <si>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</si>
  <si>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</si>
  <si>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</si>
  <si>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</si>
  <si>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</si>
  <si>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</si>
  <si>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</si>
  <si>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</si>
  <si>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</si>
  <si>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</si>
  <si>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</si>
  <si>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</si>
  <si>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</si>
  <si>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</si>
  <si>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</si>
  <si>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</si>
  <si>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</si>
  <si>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</si>
  <si>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</si>
  <si>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</si>
  <si>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</si>
  <si>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</si>
  <si>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</si>
  <si>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</si>
  <si>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</si>
  <si>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</si>
  <si>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</si>
  <si>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</si>
  <si>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</si>
  <si>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</si>
  <si>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</si>
  <si>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</si>
  <si>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</si>
  <si>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</si>
  <si>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</si>
  <si>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</si>
  <si>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</si>
  <si>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</si>
  <si>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</si>
  <si>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</si>
  <si>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</si>
  <si>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</si>
  <si>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</si>
  <si>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</si>
  <si>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</si>
  <si>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</si>
  <si>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</si>
  <si>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</si>
  <si>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</si>
  <si>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</si>
  <si>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</si>
  <si>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</si>
  <si>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</si>
  <si>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</si>
  <si>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</si>
  <si>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</si>
  <si>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</si>
  <si>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</si>
  <si>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</si>
  <si>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</si>
  <si>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</si>
  <si>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</si>
  <si>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</si>
  <si>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</si>
  <si>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</si>
  <si>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</si>
  <si>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</si>
  <si>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</si>
  <si>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</si>
  <si>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</si>
  <si>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</si>
  <si>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</si>
  <si>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</si>
  <si>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</si>
  <si>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</si>
  <si>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</si>
  <si>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</si>
  <si>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</si>
  <si>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</si>
  <si>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</si>
  <si>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</si>
  <si>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</si>
  <si>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</si>
  <si>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</si>
  <si>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</si>
  <si>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</si>
  <si>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</si>
  <si>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</si>
  <si>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</si>
  <si>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</si>
  <si>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</si>
  <si>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</si>
  <si>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</si>
  <si>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</si>
  <si>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</si>
  <si>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</si>
  <si>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</si>
  <si>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</si>
  <si>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</si>
  <si>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</si>
  <si>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</si>
  <si>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</si>
  <si>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</si>
  <si>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</si>
  <si>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</si>
  <si>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</si>
  <si>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</si>
  <si>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</si>
  <si>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</si>
  <si>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</si>
  <si>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</si>
  <si>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</si>
  <si>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</si>
  <si>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</si>
  <si>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</si>
  <si>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</si>
  <si>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</si>
  <si>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</si>
  <si>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</si>
  <si>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</si>
  <si>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</si>
  <si>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</si>
  <si>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</si>
  <si>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</si>
  <si>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</si>
  <si>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</si>
  <si>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</si>
  <si>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</si>
  <si>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</si>
  <si>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</si>
  <si>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</si>
  <si>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</si>
  <si>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</si>
  <si>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</si>
  <si>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</si>
  <si>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</si>
  <si>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</si>
  <si>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</si>
  <si>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</si>
  <si>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</si>
  <si>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</si>
  <si>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</si>
  <si>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</si>
  <si>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</si>
  <si>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</si>
  <si>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</si>
  <si>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</si>
  <si>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</si>
  <si>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</si>
  <si>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</si>
  <si>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</si>
  <si>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</si>
  <si>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</si>
  <si>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</si>
  <si>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</si>
  <si>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</si>
  <si>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</si>
  <si>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</si>
  <si>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</si>
  <si>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</si>
  <si>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</si>
  <si>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</si>
  <si>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</si>
  <si>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</si>
  <si>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</si>
  <si>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</si>
  <si>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</si>
  <si>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</si>
  <si>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</si>
  <si>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</si>
  <si>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</si>
  <si>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</si>
  <si>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</si>
  <si>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</si>
  <si>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</si>
  <si>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</si>
  <si>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</si>
  <si>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</si>
  <si>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</si>
  <si>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</si>
  <si>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</si>
  <si>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</si>
  <si>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</si>
  <si>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</si>
  <si>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</si>
  <si>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</si>
  <si>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</si>
  <si>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</si>
  <si>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</si>
  <si>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</si>
  <si>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</si>
  <si>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</si>
  <si>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</si>
  <si>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</si>
  <si>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</si>
  <si>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</si>
  <si>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</si>
  <si>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</si>
  <si>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</si>
  <si>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</si>
  <si>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</si>
  <si>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</si>
  <si>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</si>
  <si>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</si>
  <si>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</si>
  <si>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</si>
  <si>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</si>
  <si>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</si>
  <si>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</si>
  <si>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</si>
  <si>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</si>
  <si>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</si>
  <si>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</si>
  <si>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</si>
  <si>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</si>
  <si>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</si>
  <si>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</si>
  <si>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</si>
  <si>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</si>
  <si>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</si>
  <si>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</si>
  <si>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</si>
  <si>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</si>
  <si>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</si>
  <si>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</si>
  <si>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</si>
  <si>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</si>
  <si>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</si>
  <si>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</si>
  <si>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</si>
  <si>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</si>
  <si>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</si>
  <si>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</si>
  <si>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</si>
  <si>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</si>
  <si>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</si>
  <si>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</si>
  <si>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</si>
  <si>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</si>
  <si>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</si>
  <si>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</si>
  <si>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</si>
  <si>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</si>
  <si>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</si>
  <si>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</si>
  <si>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</si>
  <si>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</si>
  <si>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</si>
  <si>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</si>
  <si>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</si>
  <si>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</si>
  <si>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</si>
  <si>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</si>
  <si>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</si>
  <si>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</si>
  <si>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</si>
  <si>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</si>
  <si>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</si>
  <si>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</si>
  <si>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</si>
  <si>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</si>
  <si>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</si>
  <si>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</si>
  <si>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</si>
  <si>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</si>
  <si>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</si>
  <si>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</si>
  <si>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</si>
  <si>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</si>
  <si>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</si>
  <si>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</si>
  <si>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</si>
  <si>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</si>
  <si>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</si>
  <si>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</si>
  <si>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</si>
  <si>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</si>
  <si>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</si>
  <si>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</si>
  <si>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</si>
  <si>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</si>
  <si>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</si>
  <si>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</si>
  <si>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</si>
  <si>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</si>
  <si>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</si>
  <si>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</si>
  <si>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</si>
  <si>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</si>
  <si>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</si>
  <si>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</si>
  <si>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</si>
  <si>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</si>
  <si>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</si>
  <si>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</si>
  <si>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</si>
  <si>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</si>
  <si>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</si>
  <si>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</si>
  <si>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</si>
  <si>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</si>
  <si>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</si>
  <si>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</si>
  <si>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</si>
  <si>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</si>
  <si>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</si>
  <si>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</si>
  <si>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</si>
  <si>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</si>
  <si>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</si>
  <si>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</si>
  <si>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</si>
  <si>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</si>
  <si>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</si>
  <si>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</si>
  <si>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</si>
  <si>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</si>
  <si>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</si>
  <si>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</si>
  <si>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</si>
  <si>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</si>
  <si>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</si>
  <si>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</si>
  <si>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</si>
  <si>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</si>
  <si>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</si>
  <si>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</si>
  <si>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</si>
  <si>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</si>
  <si>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</si>
  <si>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</si>
  <si>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</si>
  <si>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</si>
  <si>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</si>
  <si>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</si>
  <si>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</si>
  <si>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</si>
  <si>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</si>
  <si>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</si>
  <si>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</si>
  <si>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</si>
  <si>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</si>
  <si>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</si>
  <si>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</si>
  <si>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</si>
  <si>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</si>
  <si>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</si>
  <si>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</si>
  <si>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</si>
  <si>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</si>
  <si>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</si>
  <si>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</si>
  <si>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</si>
  <si>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</si>
  <si>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</si>
  <si>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</si>
  <si>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</si>
  <si>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</si>
  <si>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</si>
  <si>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</si>
  <si>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</si>
  <si>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</si>
  <si>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</si>
  <si>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</si>
  <si>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</si>
  <si>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</si>
  <si>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</si>
  <si>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</si>
  <si>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</si>
  <si>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</si>
  <si>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</si>
  <si>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</si>
  <si>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</si>
  <si>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</si>
  <si>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</si>
  <si>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</si>
  <si>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</si>
  <si>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</si>
  <si>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</si>
  <si>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</si>
  <si>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</si>
  <si>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</si>
  <si>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</si>
  <si>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</si>
  <si>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</si>
  <si>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</si>
  <si>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</si>
  <si>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</si>
  <si>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</si>
  <si>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</si>
  <si>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</si>
  <si>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</si>
  <si>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</si>
  <si>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</si>
  <si>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</si>
  <si>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</si>
  <si>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</si>
  <si>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</si>
  <si>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</si>
  <si>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</si>
  <si>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</si>
  <si>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</si>
  <si>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</si>
  <si>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</si>
  <si>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</si>
  <si>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</si>
  <si>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</si>
  <si>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</si>
  <si>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</si>
  <si>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</si>
  <si>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</si>
  <si>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</si>
  <si>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</si>
  <si>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</si>
  <si>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</si>
  <si>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</si>
  <si>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</si>
  <si>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</si>
  <si>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</si>
  <si>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</si>
  <si>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</si>
  <si>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</si>
  <si>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</si>
  <si>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</si>
  <si>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</si>
  <si>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</si>
  <si>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</si>
  <si>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</si>
  <si>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</si>
  <si>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</si>
  <si>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</si>
  <si>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</si>
  <si>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</si>
  <si>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</si>
  <si>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</si>
  <si>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</si>
  <si>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</si>
  <si>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</si>
  <si>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</si>
  <si>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</si>
  <si>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</si>
  <si>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</si>
  <si>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</si>
  <si>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</si>
  <si>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</si>
  <si>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</si>
  <si>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</si>
  <si>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</si>
  <si>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</si>
  <si>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</si>
  <si>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</si>
  <si>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</si>
  <si>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</si>
  <si>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</si>
  <si>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</si>
  <si>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</si>
  <si>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</si>
  <si>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</si>
  <si>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</si>
  <si>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</si>
  <si>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</si>
  <si>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</si>
  <si>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</si>
  <si>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</si>
  <si>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</si>
  <si>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</si>
  <si>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</si>
  <si>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</si>
  <si>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</si>
  <si>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</si>
  <si>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</si>
  <si>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</si>
  <si>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</si>
  <si>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</si>
  <si>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</si>
  <si>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</si>
  <si>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</si>
  <si>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</si>
  <si>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</si>
  <si>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</si>
  <si>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</si>
  <si>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</si>
  <si>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</si>
  <si>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</si>
  <si>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</si>
  <si>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</si>
  <si>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</si>
  <si>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</si>
  <si>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</si>
  <si>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</si>
  <si>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</si>
  <si>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</si>
  <si>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</si>
  <si>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</si>
  <si>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</si>
  <si>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</si>
  <si>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</si>
  <si>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</si>
  <si>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</si>
  <si>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</si>
  <si>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</si>
  <si>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</si>
  <si>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</si>
  <si>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</si>
  <si>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</si>
  <si>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</si>
  <si>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</si>
  <si>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</si>
  <si>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</si>
  <si>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</si>
  <si>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</si>
  <si>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</si>
  <si>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</si>
  <si>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</si>
  <si>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</si>
  <si>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</si>
  <si>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</si>
  <si>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</si>
  <si>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</si>
  <si>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</si>
  <si>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</si>
  <si>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</si>
  <si>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</si>
  <si>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</si>
  <si>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</si>
  <si>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</si>
  <si>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</si>
  <si>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</si>
  <si>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</si>
  <si>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</si>
  <si>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</si>
  <si>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</si>
  <si>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</si>
  <si>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</si>
  <si>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</si>
  <si>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</si>
  <si>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</si>
  <si>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</si>
  <si>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</si>
  <si>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</si>
  <si>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</si>
  <si>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</si>
  <si>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</si>
  <si>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</si>
  <si>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</si>
  <si>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</si>
  <si>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</si>
  <si>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</si>
  <si>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</si>
  <si>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</si>
  <si>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</si>
  <si>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</si>
  <si>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</si>
  <si>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</si>
  <si>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</si>
  <si>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</si>
  <si>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</si>
  <si>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</si>
  <si>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</si>
  <si>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</si>
  <si>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</si>
  <si>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</si>
  <si>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</si>
  <si>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</si>
  <si>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</si>
  <si>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</si>
  <si>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</si>
  <si>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</si>
  <si>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</si>
  <si>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</si>
  <si>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</si>
  <si>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</si>
  <si>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</si>
  <si>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</si>
  <si>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</si>
  <si>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</si>
  <si>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</si>
  <si>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</si>
  <si>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</si>
  <si>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</si>
  <si>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</si>
  <si>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</si>
  <si>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</si>
  <si>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</si>
  <si>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</si>
  <si>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</si>
  <si>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</si>
  <si>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</si>
  <si>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</si>
  <si>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</si>
  <si>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</si>
  <si>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</si>
  <si>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</si>
  <si>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</si>
  <si>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</si>
  <si>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</si>
  <si>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</si>
  <si>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</si>
  <si>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</si>
  <si>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</si>
  <si>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</si>
  <si>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</si>
  <si>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</si>
  <si>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</si>
  <si>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</si>
  <si>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</si>
  <si>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</si>
  <si>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</si>
  <si>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</si>
  <si>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</si>
  <si>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</si>
  <si>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</si>
  <si>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</si>
  <si>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</si>
  <si>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</si>
  <si>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</si>
  <si>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</si>
  <si>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</si>
  <si>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</si>
  <si>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</si>
  <si>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</si>
  <si>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</si>
  <si>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</si>
  <si>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</si>
  <si>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</si>
  <si>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</si>
  <si>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</si>
  <si>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</si>
  <si>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</si>
  <si>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</si>
  <si>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</si>
  <si>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</si>
  <si>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</si>
  <si>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</si>
  <si>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</si>
  <si>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</si>
  <si>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</si>
  <si>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</si>
  <si>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</si>
  <si>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</si>
  <si>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</si>
  <si>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</si>
  <si>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</si>
  <si>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</si>
  <si>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</si>
  <si>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</si>
  <si>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</si>
  <si>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</si>
  <si>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</si>
  <si>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</si>
  <si>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</si>
  <si>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</si>
  <si>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</si>
  <si>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</si>
  <si>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</si>
  <si>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</si>
  <si>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</si>
  <si>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</si>
  <si>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</si>
  <si>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</si>
  <si>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</si>
  <si>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</si>
  <si>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</si>
  <si>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</si>
  <si>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</si>
  <si>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</si>
  <si>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</si>
  <si>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</si>
  <si>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</si>
  <si>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</si>
  <si>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</si>
  <si>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</si>
  <si>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</si>
  <si>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</si>
  <si>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</si>
  <si>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</si>
  <si>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</si>
  <si>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</si>
  <si>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</si>
  <si>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</si>
  <si>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</si>
  <si>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</si>
  <si>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</si>
  <si>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</si>
  <si>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</si>
  <si>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</si>
  <si>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</si>
  <si>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</si>
  <si>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</si>
  <si>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</si>
  <si>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</si>
  <si>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</si>
  <si>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</si>
  <si>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</si>
  <si>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</si>
  <si>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</si>
  <si>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</si>
  <si>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</si>
  <si>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</si>
  <si>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</si>
  <si>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</si>
  <si>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</si>
  <si>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</si>
  <si>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</si>
  <si>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</si>
  <si>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</si>
  <si>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</si>
  <si>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</si>
  <si>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</si>
  <si>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</si>
  <si>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</si>
  <si>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</si>
  <si>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</si>
  <si>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</si>
  <si>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</si>
  <si>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</si>
  <si>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</si>
  <si>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</si>
  <si>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</si>
  <si>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</si>
  <si>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</si>
  <si>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</si>
  <si>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</si>
  <si>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</si>
  <si>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</si>
  <si>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</si>
  <si>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</si>
  <si>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</si>
  <si>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</si>
  <si>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</si>
  <si>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</si>
  <si>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</si>
  <si>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</si>
  <si>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</si>
  <si>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</si>
  <si>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</si>
  <si>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</si>
  <si>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</si>
  <si>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</si>
  <si>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</si>
  <si>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</si>
  <si>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</si>
  <si>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</si>
  <si>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</si>
  <si>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</si>
  <si>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</si>
  <si>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</si>
  <si>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</si>
  <si>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</si>
  <si>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</si>
  <si>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</si>
  <si>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</si>
  <si>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</si>
  <si>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</si>
  <si>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</si>
  <si>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</si>
  <si>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</si>
  <si>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</si>
  <si>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</si>
  <si>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</si>
  <si>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</si>
  <si>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</si>
  <si>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</si>
  <si>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</si>
  <si>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</si>
  <si>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</si>
  <si>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</si>
  <si>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</si>
  <si>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</si>
  <si>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</si>
  <si>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</si>
  <si>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</si>
  <si>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</si>
  <si>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</si>
  <si>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</si>
  <si>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</si>
  <si>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</si>
  <si>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</si>
  <si>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</si>
  <si>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</si>
  <si>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</si>
  <si>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</si>
  <si>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</si>
  <si>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</si>
  <si>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</si>
  <si>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</si>
  <si>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</si>
  <si>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</si>
  <si>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</si>
  <si>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</si>
  <si>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</si>
  <si>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</si>
  <si>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</si>
  <si>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</si>
  <si>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</si>
  <si>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</si>
  <si>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</si>
  <si>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</si>
  <si>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</si>
  <si>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</si>
  <si>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</si>
  <si>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</si>
  <si>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</si>
  <si>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</si>
  <si>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</si>
  <si>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</si>
  <si>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</si>
  <si>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</si>
  <si>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</si>
  <si>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</si>
  <si>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</si>
  <si>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</si>
  <si>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</si>
  <si>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</si>
  <si>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</si>
  <si>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</si>
  <si>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</si>
  <si>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</si>
  <si>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</si>
  <si>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</si>
  <si>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</si>
  <si>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</si>
  <si>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</si>
  <si>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</si>
  <si>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</si>
  <si>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</si>
  <si>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</si>
  <si>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</si>
  <si>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</si>
  <si>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</si>
  <si>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</si>
  <si>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</si>
  <si>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</si>
  <si>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</si>
  <si>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</si>
  <si>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</si>
  <si>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</si>
  <si>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</si>
  <si>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</si>
  <si>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</si>
  <si>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</si>
  <si>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</si>
  <si>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</si>
  <si>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</si>
  <si>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</si>
  <si>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</si>
  <si>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</si>
  <si>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</si>
  <si>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</si>
  <si>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</si>
  <si>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</si>
  <si>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</si>
  <si>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</si>
  <si>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</si>
  <si>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</si>
  <si>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</si>
  <si>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</si>
  <si>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</si>
  <si>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</si>
  <si>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</si>
  <si>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</si>
  <si>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</si>
  <si>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</si>
  <si>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</si>
  <si>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</si>
  <si>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</si>
  <si>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</si>
  <si>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</si>
  <si>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</si>
  <si>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</si>
  <si>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</si>
  <si>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</si>
  <si>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</si>
  <si>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</si>
  <si>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</si>
  <si>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</si>
  <si>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</si>
  <si>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</si>
  <si>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</si>
  <si>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</si>
  <si>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</si>
  <si>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</si>
  <si>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</si>
  <si>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</si>
  <si>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</si>
  <si>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</si>
  <si>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</si>
  <si>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</si>
  <si>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</si>
  <si>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</si>
  <si>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</si>
  <si>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</si>
  <si>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</si>
  <si>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</si>
  <si>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</si>
  <si>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</si>
  <si>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</si>
  <si>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</si>
  <si>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</si>
  <si>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</si>
  <si>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</si>
  <si>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</si>
  <si>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</si>
  <si>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</si>
  <si>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</si>
  <si>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</si>
  <si>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</si>
  <si>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</si>
  <si>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</si>
  <si>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</si>
  <si>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</si>
  <si>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</si>
  <si>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</si>
  <si>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</si>
  <si>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</si>
  <si>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</si>
  <si>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</si>
  <si>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</si>
  <si>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</si>
  <si>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</si>
  <si>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</si>
  <si>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</si>
  <si>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</si>
  <si>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</si>
  <si>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</si>
  <si>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</si>
  <si>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</si>
  <si>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</si>
  <si>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</si>
  <si>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</si>
  <si>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</si>
  <si>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</si>
  <si>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</si>
  <si>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</si>
  <si>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</si>
  <si>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</si>
  <si>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</si>
  <si>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</si>
  <si>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</si>
  <si>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</si>
  <si>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</si>
  <si>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</si>
  <si>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</si>
  <si>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</si>
  <si>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</si>
  <si>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</si>
  <si>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</si>
  <si>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</si>
  <si>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</si>
  <si>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</si>
  <si>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</si>
  <si>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</si>
  <si>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</si>
  <si>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</si>
  <si>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</si>
  <si>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</si>
  <si>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</si>
  <si>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</si>
  <si>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</si>
  <si>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</si>
  <si>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</si>
  <si>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</si>
  <si>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</si>
  <si>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</si>
  <si>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</si>
  <si>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</si>
  <si>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</si>
  <si>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</si>
  <si>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</si>
  <si>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</si>
  <si>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</si>
  <si>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</si>
  <si>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</si>
  <si>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</si>
  <si>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</si>
  <si>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</si>
  <si>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</si>
  <si>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</si>
  <si>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</si>
  <si>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</si>
  <si>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</si>
  <si>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</si>
  <si>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</si>
  <si>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</si>
  <si>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</si>
  <si>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</si>
  <si>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</si>
  <si>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</si>
  <si>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</si>
  <si>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</si>
  <si>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</si>
  <si>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</si>
  <si>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</si>
  <si>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</si>
  <si>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</si>
  <si>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</si>
  <si>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</si>
  <si>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</si>
  <si>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</si>
  <si>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</si>
  <si>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</si>
  <si>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</si>
  <si>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</si>
  <si>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</si>
  <si>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</si>
  <si>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</si>
  <si>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</si>
  <si>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</si>
  <si>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</si>
  <si>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</si>
  <si>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</si>
  <si>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</si>
  <si>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</si>
  <si>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</si>
  <si>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</si>
  <si>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</si>
  <si>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</si>
  <si>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</si>
  <si>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</si>
  <si>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</si>
  <si>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</si>
  <si>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</si>
  <si>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</si>
  <si>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</si>
  <si>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</si>
  <si>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</si>
  <si>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</si>
  <si>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</si>
  <si>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</si>
  <si>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</si>
  <si>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</si>
  <si>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</si>
  <si>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</si>
  <si>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</si>
  <si>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</si>
  <si>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</si>
  <si>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</si>
  <si>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</si>
  <si>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</si>
  <si>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</si>
  <si>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</si>
  <si>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</si>
  <si>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</si>
  <si>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</si>
  <si>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</si>
  <si>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</si>
  <si>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</si>
  <si>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</si>
  <si>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</si>
  <si>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</si>
  <si>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</si>
  <si>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</si>
  <si>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</si>
  <si>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</si>
  <si>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</si>
  <si>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</si>
  <si>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</si>
  <si>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</si>
  <si>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</si>
  <si>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</si>
  <si>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</si>
  <si>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</si>
  <si>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</si>
  <si>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</si>
  <si>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</si>
  <si>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</si>
  <si>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</si>
  <si>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</si>
  <si>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</si>
  <si>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</si>
  <si>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</si>
  <si>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</si>
  <si>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</si>
  <si>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</si>
  <si>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</si>
  <si>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</si>
  <si>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</si>
  <si>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</si>
  <si>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</si>
  <si>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</si>
  <si>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</si>
  <si>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</si>
  <si>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</si>
  <si>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</si>
  <si>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</si>
  <si>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</si>
  <si>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</si>
  <si>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</si>
  <si>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</si>
  <si>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</si>
  <si>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</si>
  <si>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</si>
  <si>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</si>
  <si>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</si>
  <si>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</si>
  <si>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</si>
  <si>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</si>
  <si>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</si>
  <si>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</si>
  <si>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</si>
  <si>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</si>
  <si>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</si>
  <si>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</si>
  <si>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</si>
  <si>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</si>
  <si>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</si>
  <si>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</si>
  <si>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</si>
  <si>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</si>
  <si>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</si>
  <si>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</si>
  <si>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</si>
  <si>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</si>
  <si>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</si>
  <si>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</si>
  <si>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</si>
  <si>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</si>
  <si>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</si>
  <si>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</si>
  <si>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</si>
  <si>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</si>
  <si>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</si>
  <si>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</si>
  <si>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</si>
  <si>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</si>
  <si>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</si>
  <si>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</si>
  <si>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</si>
  <si>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</si>
  <si>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</si>
  <si>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</si>
  <si>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</si>
  <si>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</si>
  <si>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</si>
  <si>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</si>
  <si>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</si>
  <si>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</si>
  <si>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</si>
  <si>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</si>
  <si>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</si>
  <si>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</si>
  <si>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</si>
  <si>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</si>
  <si>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</si>
  <si>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</si>
  <si>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</si>
  <si>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</si>
  <si>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</si>
  <si>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</si>
  <si>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</si>
  <si>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</si>
  <si>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</si>
  <si>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</si>
  <si>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</si>
  <si>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</si>
  <si>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</si>
  <si>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</si>
  <si>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</si>
  <si>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</si>
  <si>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</si>
  <si>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</si>
  <si>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</si>
  <si>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</si>
  <si>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</si>
  <si>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</si>
  <si>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</si>
  <si>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</si>
  <si>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</si>
  <si>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</si>
  <si>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</si>
  <si>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</si>
  <si>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</si>
  <si>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</si>
  <si>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</si>
  <si>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</si>
  <si>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</si>
  <si>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</si>
  <si>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</si>
  <si>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</si>
  <si>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</si>
  <si>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</si>
  <si>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</si>
  <si>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</si>
  <si>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</si>
  <si>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</si>
  <si>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</si>
  <si>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</si>
  <si>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</si>
  <si>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</si>
  <si>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</si>
  <si>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</si>
  <si>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</si>
  <si>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</si>
  <si>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</si>
  <si>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</si>
  <si>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</si>
  <si>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</si>
  <si>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</si>
  <si>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</si>
  <si>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</si>
  <si>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</si>
  <si>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</si>
  <si>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</si>
  <si>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</si>
  <si>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</si>
  <si>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</si>
  <si>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</si>
  <si>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</si>
  <si>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</si>
  <si>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</si>
  <si>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</si>
  <si>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</si>
  <si>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</si>
  <si>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</si>
  <si>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</si>
  <si>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</si>
  <si>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</si>
  <si>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</si>
  <si>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</si>
  <si>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</si>
  <si>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</si>
  <si>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</si>
  <si>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</si>
  <si>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</si>
  <si>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</si>
  <si>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</si>
  <si>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</si>
  <si>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</si>
  <si>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</si>
  <si>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</si>
  <si>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</si>
  <si>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</si>
  <si>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</si>
  <si>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</si>
  <si>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</si>
  <si>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</si>
  <si>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</si>
  <si>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</si>
  <si>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</si>
  <si>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</si>
  <si>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</si>
  <si>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</si>
  <si>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</si>
  <si>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</si>
  <si>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</si>
  <si>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</si>
  <si>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</si>
  <si>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</si>
  <si>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</si>
  <si>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</si>
  <si>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</si>
  <si>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</si>
  <si>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</si>
  <si>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</si>
  <si>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</si>
  <si>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</si>
  <si>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</si>
  <si>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</si>
  <si>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</si>
  <si>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</si>
  <si>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</si>
  <si>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</si>
  <si>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</si>
  <si>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</si>
  <si>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</si>
  <si>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</si>
  <si>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</si>
  <si>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</si>
  <si>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</si>
  <si>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</si>
  <si>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</si>
  <si>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</si>
  <si>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</si>
  <si>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</si>
  <si>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</si>
  <si>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</si>
  <si>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</si>
  <si>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</si>
  <si>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</si>
  <si>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</si>
  <si>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</si>
  <si>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</si>
  <si>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</si>
  <si>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</si>
  <si>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</si>
  <si>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</si>
  <si>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</si>
  <si>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</si>
  <si>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</si>
  <si>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</si>
  <si>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</si>
  <si>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</si>
  <si>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</si>
  <si>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</si>
  <si>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</si>
  <si>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</si>
  <si>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</si>
  <si>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</si>
  <si>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</si>
  <si>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</si>
  <si>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</si>
  <si>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</si>
  <si>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</si>
  <si>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</si>
  <si>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</si>
  <si>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</si>
  <si>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</si>
  <si>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</si>
  <si>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</si>
  <si>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</si>
  <si>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</si>
  <si>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</si>
  <si>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</si>
  <si>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</si>
  <si>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</si>
  <si>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</si>
  <si>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</si>
  <si>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</si>
  <si>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</si>
  <si>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</si>
  <si>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</si>
  <si>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</si>
  <si>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</si>
  <si>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</si>
  <si>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</si>
  <si>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</si>
  <si>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</si>
  <si>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</si>
  <si>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</si>
  <si>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</si>
  <si>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</si>
  <si>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</si>
  <si>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</si>
  <si>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</si>
  <si>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</si>
  <si>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</si>
  <si>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</si>
  <si>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</si>
  <si>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</si>
  <si>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</si>
  <si>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</si>
  <si>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</si>
  <si>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</si>
  <si>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</si>
  <si>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</si>
  <si>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</si>
  <si>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</si>
  <si>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</si>
  <si>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</si>
  <si>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</si>
  <si>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</si>
  <si>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</si>
  <si>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</si>
  <si>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</si>
  <si>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</si>
  <si>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</si>
  <si>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</si>
  <si>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</si>
  <si>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</si>
  <si>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</si>
  <si>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</si>
  <si>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</si>
  <si>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</si>
  <si>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</si>
  <si>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</si>
  <si>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</si>
  <si>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</si>
  <si>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</si>
  <si>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</si>
  <si>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</si>
  <si>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</si>
  <si>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</si>
  <si>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</si>
  <si>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</si>
  <si>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</si>
  <si>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</si>
  <si>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</si>
  <si>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</si>
  <si>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</si>
  <si>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</si>
  <si>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</si>
  <si>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</si>
  <si>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</si>
  <si>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</si>
  <si>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</si>
  <si>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</si>
  <si>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</si>
  <si>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</si>
  <si>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</si>
  <si>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</si>
  <si>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</si>
  <si>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</si>
  <si>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</si>
  <si>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</si>
  <si>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</si>
  <si>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</si>
  <si>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</si>
  <si>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</si>
  <si>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</si>
  <si>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</si>
  <si>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</si>
  <si>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</si>
  <si>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</si>
  <si>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</si>
  <si>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</si>
  <si>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</si>
  <si>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</si>
  <si>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</si>
  <si>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</si>
  <si>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</si>
  <si>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</si>
  <si>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</si>
  <si>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</si>
  <si>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</si>
  <si>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</si>
  <si>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</si>
  <si>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</si>
  <si>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</si>
  <si>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</si>
  <si>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</si>
  <si>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</si>
  <si>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</si>
  <si>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</si>
  <si>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</si>
  <si>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</si>
  <si>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</si>
  <si>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</si>
  <si>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</si>
  <si>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</si>
  <si>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</si>
  <si>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</si>
  <si>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</si>
  <si>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</si>
  <si>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</si>
  <si>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</si>
  <si>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</si>
  <si>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</si>
  <si>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</si>
  <si>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</si>
  <si>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</si>
  <si>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</si>
  <si>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</si>
  <si>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</si>
  <si>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</si>
  <si>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</si>
  <si>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</si>
  <si>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</si>
  <si>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</si>
  <si>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</si>
  <si>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</si>
  <si>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</si>
  <si>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</si>
  <si>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</si>
  <si>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</si>
  <si>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</si>
  <si>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</si>
  <si>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</si>
  <si>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</si>
  <si>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</si>
  <si>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</si>
  <si>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</si>
  <si>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</si>
  <si>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</si>
  <si>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</si>
  <si>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</si>
  <si>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</si>
  <si>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</si>
  <si>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</si>
  <si>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</si>
  <si>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</si>
  <si>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</si>
  <si>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</si>
  <si>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</si>
  <si>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</si>
  <si>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</si>
  <si>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</si>
  <si>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</si>
  <si>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</si>
  <si>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</si>
  <si>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</si>
  <si>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</si>
  <si>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</si>
  <si>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</si>
  <si>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</si>
  <si>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</si>
  <si>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</si>
  <si>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</si>
  <si>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</si>
  <si>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</si>
  <si>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</si>
  <si>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</si>
  <si>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</si>
  <si>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</si>
  <si>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</si>
  <si>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</si>
  <si>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</si>
  <si>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</si>
  <si>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</si>
  <si>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</si>
  <si>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</si>
  <si>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</si>
  <si>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</si>
  <si>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</si>
  <si>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</si>
  <si>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</si>
  <si>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</si>
  <si>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</si>
  <si>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</si>
  <si>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</si>
  <si>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</si>
  <si>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</si>
  <si>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</si>
  <si>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</si>
  <si>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</si>
  <si>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</si>
  <si>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</si>
  <si>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</si>
  <si>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</si>
  <si>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</si>
  <si>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</si>
  <si>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</si>
  <si>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</si>
  <si>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</si>
  <si>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</si>
  <si>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</si>
  <si>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</si>
  <si>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</si>
  <si>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</si>
  <si>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</si>
  <si>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</si>
  <si>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</si>
  <si>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</si>
  <si>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</si>
  <si>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</si>
  <si>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</si>
  <si>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</si>
  <si>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</si>
  <si>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</si>
  <si>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</si>
  <si>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</si>
  <si>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</si>
  <si>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</si>
  <si>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</si>
  <si>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</si>
  <si>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</si>
  <si>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</si>
  <si>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</si>
  <si>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</si>
  <si>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</si>
  <si>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</si>
  <si>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</si>
  <si>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</si>
  <si>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</si>
  <si>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</si>
  <si>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</si>
  <si>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</si>
  <si>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</si>
  <si>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</si>
  <si>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</si>
  <si>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</si>
  <si>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</si>
  <si>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</si>
  <si>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</si>
  <si>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</si>
  <si>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</si>
  <si>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</si>
  <si>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</si>
  <si>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</si>
  <si>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</si>
  <si>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</si>
  <si>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</si>
  <si>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</si>
  <si>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</si>
  <si>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</si>
  <si>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</si>
  <si>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</si>
  <si>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</si>
  <si>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</si>
  <si>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</si>
  <si>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</si>
  <si>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</si>
  <si>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</si>
  <si>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</si>
  <si>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</si>
  <si>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</si>
  <si>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</si>
  <si>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</si>
  <si>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</si>
  <si>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</si>
  <si>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</si>
  <si>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</si>
  <si>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</si>
  <si>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</si>
  <si>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</si>
  <si>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</si>
  <si>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</si>
  <si>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</si>
  <si>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</si>
  <si>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</si>
  <si>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</si>
  <si>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</si>
  <si>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</si>
  <si>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</si>
  <si>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</si>
  <si>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</si>
  <si>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</si>
  <si>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</si>
  <si>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</si>
  <si>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</si>
  <si>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</si>
  <si>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</si>
  <si>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</si>
  <si>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</si>
  <si>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</si>
  <si>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</si>
  <si>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</si>
  <si>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</si>
  <si>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</si>
  <si>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</si>
  <si>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</si>
  <si>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</si>
  <si>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</si>
  <si>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</si>
  <si>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</si>
  <si>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</si>
  <si>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</si>
  <si>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</si>
  <si>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</si>
  <si>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</si>
  <si>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</si>
  <si>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</si>
  <si>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</si>
  <si>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</si>
  <si>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</si>
  <si>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</si>
  <si>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</si>
  <si>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</si>
  <si>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</si>
  <si>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</si>
  <si>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</si>
  <si>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</si>
  <si>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</si>
  <si>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</si>
  <si>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</si>
  <si>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</si>
  <si>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</si>
  <si>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</si>
  <si>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</si>
  <si>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</si>
  <si>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</si>
  <si>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</si>
  <si>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</si>
  <si>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</si>
  <si>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</si>
  <si>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</si>
  <si>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</si>
  <si>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</si>
  <si>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</si>
  <si>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</si>
  <si>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</si>
  <si>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</si>
  <si>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</si>
  <si>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</si>
  <si>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</si>
  <si>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</si>
  <si>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</si>
  <si>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</si>
  <si>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</si>
  <si>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</si>
  <si>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</si>
  <si>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</si>
  <si>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</si>
  <si>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</si>
  <si>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</si>
  <si>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</si>
  <si>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</si>
  <si>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</si>
  <si>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</si>
  <si>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</si>
  <si>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</si>
  <si>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</si>
  <si>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</si>
  <si>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</si>
  <si>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</si>
  <si>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</si>
  <si>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</si>
  <si>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</si>
  <si>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</si>
  <si>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</si>
  <si>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</si>
  <si>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</si>
  <si>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</si>
  <si>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</si>
  <si>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</si>
  <si>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</si>
  <si>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</si>
  <si>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</si>
  <si>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</si>
  <si>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</si>
  <si>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</si>
  <si>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</si>
  <si>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</si>
  <si>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</si>
  <si>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</si>
  <si>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</si>
  <si>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</si>
  <si>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</si>
  <si>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</si>
  <si>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</si>
  <si>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</si>
  <si>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</si>
  <si>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</si>
  <si>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</si>
  <si>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</si>
  <si>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</si>
  <si>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</si>
  <si>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</si>
  <si>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</si>
  <si>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</si>
  <si>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</si>
  <si>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</si>
  <si>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</si>
  <si>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</si>
  <si>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</si>
  <si>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</si>
  <si>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</si>
  <si>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</si>
  <si>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</si>
  <si>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</si>
  <si>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</si>
  <si>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</si>
  <si>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</si>
  <si>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</si>
  <si>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</si>
  <si>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</si>
  <si>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</si>
  <si>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</si>
  <si>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</si>
  <si>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</si>
  <si>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</si>
  <si>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</si>
  <si>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</si>
  <si>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</si>
  <si>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</si>
  <si>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</si>
  <si>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</si>
  <si>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</si>
  <si>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</si>
  <si>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</si>
  <si>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</si>
  <si>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</si>
  <si>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</si>
  <si>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</si>
  <si>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</si>
  <si>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</si>
  <si>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</si>
  <si>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</si>
  <si>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</si>
  <si>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</si>
  <si>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</si>
  <si>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</si>
  <si>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</si>
  <si>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</si>
  <si>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</si>
  <si>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</si>
  <si>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</si>
  <si>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</si>
  <si>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</si>
  <si>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</si>
  <si>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</si>
  <si>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</si>
  <si>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</si>
  <si>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</si>
  <si>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</si>
  <si>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</si>
  <si>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</si>
  <si>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</si>
  <si>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</si>
  <si>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</si>
  <si>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</si>
  <si>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</si>
  <si>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</si>
  <si>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</si>
  <si>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</si>
  <si>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</si>
  <si>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</si>
  <si>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</si>
  <si>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</si>
  <si>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</si>
  <si>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</si>
  <si>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</si>
  <si>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</si>
  <si>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</si>
  <si>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</si>
  <si>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</si>
  <si>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</si>
  <si>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</si>
  <si>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</si>
  <si>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</si>
  <si>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</si>
  <si>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</si>
  <si>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</si>
  <si>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</si>
  <si>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</si>
  <si>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</si>
  <si>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</si>
  <si>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</si>
  <si>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</si>
  <si>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</si>
  <si>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</si>
  <si>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</si>
  <si>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</si>
  <si>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</si>
  <si>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</si>
  <si>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</si>
  <si>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</si>
  <si>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</si>
  <si>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</si>
  <si>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</si>
  <si>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</si>
  <si>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</si>
  <si>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</si>
  <si>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</si>
  <si>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</si>
  <si>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</si>
  <si>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</si>
  <si>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</si>
  <si>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</si>
  <si>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</si>
  <si>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</si>
  <si>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</si>
  <si>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</si>
  <si>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</si>
  <si>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</si>
  <si>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</si>
  <si>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</si>
  <si>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</si>
  <si>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</si>
  <si>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</si>
  <si>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</si>
  <si>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</si>
  <si>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</si>
  <si>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</si>
  <si>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</si>
  <si>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</si>
  <si>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</si>
  <si>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</si>
  <si>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</si>
  <si>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</si>
  <si>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</si>
  <si>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</si>
  <si>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</si>
  <si>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</si>
  <si>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</si>
  <si>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</si>
  <si>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</si>
  <si>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</si>
  <si>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</si>
  <si>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</si>
  <si>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</si>
  <si>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</si>
  <si>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</si>
  <si>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</si>
  <si>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</si>
  <si>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</si>
  <si>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</si>
  <si>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</si>
  <si>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</si>
  <si>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</si>
  <si>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</si>
  <si>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</si>
  <si>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</si>
  <si>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</si>
  <si>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</si>
  <si>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</si>
  <si>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</si>
  <si>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</si>
  <si>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</si>
  <si>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</si>
  <si>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</si>
  <si>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</si>
  <si>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</si>
  <si>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</si>
  <si>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</si>
  <si>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</si>
  <si>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</si>
  <si>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</si>
  <si>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</si>
  <si>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</si>
  <si>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</si>
  <si>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</si>
  <si>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</si>
  <si>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</si>
  <si>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</si>
  <si>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</si>
  <si>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</si>
  <si>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</si>
  <si>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</si>
  <si>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</si>
  <si>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</si>
  <si>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</si>
  <si>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</si>
  <si>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</si>
  <si>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</si>
  <si>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</si>
  <si>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</si>
  <si>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</si>
  <si>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</si>
  <si>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</si>
  <si>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</si>
  <si>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</si>
  <si>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</si>
  <si>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</si>
  <si>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</si>
  <si>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</si>
  <si>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</si>
  <si>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</si>
  <si>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</si>
  <si>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</si>
  <si>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</si>
  <si>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</si>
  <si>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</si>
  <si>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</si>
  <si>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</si>
  <si>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</si>
  <si>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</si>
  <si>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</si>
  <si>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</si>
  <si>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</si>
  <si>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</si>
  <si>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</si>
  <si>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</si>
  <si>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</si>
  <si>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</si>
  <si>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</si>
  <si>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</si>
  <si>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</si>
  <si>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</si>
  <si>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</si>
  <si>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</si>
  <si>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</si>
  <si>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</si>
  <si>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</si>
  <si>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</si>
  <si>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</si>
  <si>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</si>
  <si>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</si>
  <si>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</si>
  <si>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</si>
  <si>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</si>
  <si>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</si>
  <si>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</si>
  <si>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</si>
  <si>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</si>
  <si>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</si>
  <si>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</si>
  <si>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</si>
  <si>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</si>
  <si>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</si>
  <si>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</si>
  <si>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</si>
  <si>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</si>
  <si>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</si>
  <si>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</si>
  <si>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</si>
  <si>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</si>
  <si>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</si>
  <si>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</si>
  <si>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</si>
  <si>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</si>
  <si>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</si>
  <si>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</si>
  <si>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</si>
  <si>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</si>
  <si>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</si>
  <si>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</si>
  <si>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</si>
  <si>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</si>
  <si>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</si>
  <si>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</si>
  <si>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</si>
  <si>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</si>
  <si>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</si>
  <si>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</si>
  <si>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</si>
  <si>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</si>
  <si>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</si>
  <si>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</si>
  <si>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</si>
  <si>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</si>
  <si>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</si>
  <si>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</si>
  <si>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</si>
  <si>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</si>
  <si>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</si>
  <si>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</si>
  <si>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</si>
  <si>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</si>
  <si>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</si>
  <si>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</si>
  <si>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</si>
  <si>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</si>
  <si>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</si>
  <si>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</si>
  <si>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</si>
  <si>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</si>
  <si>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</si>
  <si>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</si>
  <si>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</si>
  <si>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</si>
  <si>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</si>
  <si>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</si>
  <si>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</si>
  <si>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</si>
  <si>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</si>
  <si>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</si>
  <si>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</si>
  <si>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</si>
  <si>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</si>
  <si>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</si>
  <si>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</si>
  <si>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</si>
  <si>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</si>
  <si>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</si>
  <si>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</si>
  <si>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</si>
  <si>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</si>
  <si>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</si>
  <si>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</si>
  <si>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</si>
  <si>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</si>
  <si>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</si>
  <si>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</si>
  <si>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</si>
  <si>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</si>
  <si>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</si>
  <si>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</si>
  <si>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</si>
  <si>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</si>
  <si>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</si>
  <si>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</si>
  <si>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</si>
  <si>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</si>
  <si>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</si>
  <si>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</si>
  <si>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</si>
  <si>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</si>
  <si>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</si>
  <si>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</si>
  <si>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</si>
  <si>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</si>
  <si>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</si>
  <si>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</si>
  <si>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</si>
  <si>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</si>
  <si>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</si>
  <si>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</si>
  <si>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</si>
  <si>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</si>
  <si>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</si>
  <si>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</si>
  <si>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</si>
  <si>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</si>
  <si>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</si>
  <si>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</si>
  <si>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</si>
  <si>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</si>
  <si>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</si>
  <si>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</si>
  <si>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</si>
  <si>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</si>
  <si>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</si>
  <si>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</si>
  <si>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</si>
  <si>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</si>
  <si>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</si>
  <si>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</si>
  <si>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</si>
  <si>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</si>
  <si>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</si>
  <si>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</si>
  <si>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</si>
  <si>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</si>
  <si>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</si>
  <si>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</si>
  <si>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</si>
  <si>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</si>
  <si>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</si>
  <si>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</si>
  <si>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</si>
  <si>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</si>
  <si>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</si>
  <si>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</si>
  <si>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</si>
  <si>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</si>
  <si>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</si>
  <si>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</si>
  <si>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</si>
  <si>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</si>
  <si>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</si>
  <si>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</si>
  <si>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</si>
  <si>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</si>
  <si>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</si>
  <si>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</si>
  <si>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</si>
  <si>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</si>
  <si>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</si>
  <si>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</si>
  <si>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</si>
  <si>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</si>
  <si>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</si>
  <si>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</si>
  <si>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</si>
  <si>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</si>
  <si>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</si>
  <si>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</si>
  <si>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</si>
  <si>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</si>
  <si>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</si>
  <si>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</si>
  <si>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</si>
  <si>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</si>
  <si>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</si>
  <si>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</si>
  <si>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</si>
  <si>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</si>
  <si>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</si>
  <si>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</si>
  <si>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</si>
  <si>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</si>
  <si>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</si>
  <si>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</si>
  <si>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</si>
  <si>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</si>
  <si>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</si>
  <si>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</si>
  <si>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</si>
  <si>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</si>
  <si>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</si>
  <si>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</si>
  <si>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</si>
  <si>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</si>
  <si>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</si>
  <si>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</si>
  <si>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</si>
  <si>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</si>
  <si>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</si>
  <si>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</si>
  <si>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</si>
  <si>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</si>
  <si>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</si>
  <si>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</si>
  <si>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</si>
  <si>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</si>
  <si>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</si>
  <si>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</si>
  <si>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</si>
  <si>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</si>
  <si>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</si>
  <si>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</si>
  <si>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</si>
  <si>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</si>
  <si>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</si>
  <si>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</si>
  <si>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</si>
  <si>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</si>
  <si>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</si>
  <si>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</si>
  <si>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</si>
  <si>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</si>
  <si>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</si>
  <si>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</si>
  <si>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</si>
  <si>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</si>
  <si>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</si>
  <si>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</si>
  <si>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</si>
  <si>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</si>
  <si>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</si>
  <si>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</si>
  <si>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</si>
  <si>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</si>
  <si>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</si>
  <si>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</si>
  <si>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</si>
  <si>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</si>
  <si>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</si>
  <si>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</si>
  <si>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</si>
  <si>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</si>
  <si>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</si>
  <si>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</si>
  <si>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</si>
  <si>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</si>
  <si>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</si>
  <si>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</si>
  <si>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</si>
  <si>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</si>
  <si>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</si>
  <si>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</si>
  <si>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</si>
  <si>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</si>
  <si>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</si>
  <si>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</si>
  <si>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</si>
  <si>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</si>
  <si>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</si>
  <si>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</si>
  <si>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</si>
  <si>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</si>
  <si>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</si>
  <si>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</si>
  <si>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</si>
  <si>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</si>
  <si>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</si>
  <si>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</si>
  <si>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</si>
  <si>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</si>
  <si>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</si>
  <si>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</si>
  <si>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</si>
  <si>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</si>
  <si>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</si>
  <si>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</si>
  <si>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</si>
  <si>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</si>
  <si>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</si>
  <si>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</si>
  <si>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</si>
  <si>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</si>
  <si>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</si>
  <si>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</si>
  <si>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</si>
  <si>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</si>
  <si>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</si>
  <si>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</si>
  <si>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</si>
  <si>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</si>
  <si>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</si>
  <si>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</si>
  <si>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</si>
  <si>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</si>
  <si>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</si>
  <si>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</si>
  <si>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</si>
  <si>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</si>
  <si>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</si>
  <si>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</si>
  <si>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</si>
  <si>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</si>
  <si>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</si>
  <si>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</si>
  <si>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</si>
  <si>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</si>
  <si>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</si>
  <si>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</si>
  <si>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</si>
  <si>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</si>
  <si>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</si>
  <si>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</si>
  <si>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</si>
  <si>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</si>
  <si>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</si>
  <si>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</si>
  <si>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</si>
  <si>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</si>
  <si>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</si>
  <si>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</si>
  <si>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</si>
  <si>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</si>
  <si>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</si>
  <si>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</si>
  <si>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</si>
  <si>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</si>
  <si>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</si>
  <si>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</si>
  <si>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</si>
  <si>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</si>
  <si>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</si>
  <si>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</si>
  <si>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</si>
  <si>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</si>
  <si>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</si>
  <si>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</si>
  <si>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</si>
  <si>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</si>
  <si>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</si>
  <si>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</si>
  <si>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</si>
  <si>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</si>
  <si>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</si>
  <si>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</si>
  <si>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</si>
  <si>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</si>
  <si>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</si>
  <si>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</si>
  <si>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</si>
  <si>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</si>
  <si>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</si>
  <si>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</si>
  <si>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</si>
  <si>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</si>
  <si>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</si>
  <si>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</si>
  <si>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</si>
  <si>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</si>
  <si>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</si>
  <si>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</si>
  <si>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</si>
  <si>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</si>
  <si>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</si>
  <si>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</si>
  <si>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</si>
  <si>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</si>
  <si>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</si>
  <si>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</si>
  <si>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</si>
  <si>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</si>
  <si>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</si>
  <si>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</si>
  <si>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</si>
  <si>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</si>
  <si>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</si>
  <si>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</si>
  <si>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</si>
  <si>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</si>
  <si>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</si>
  <si>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</si>
  <si>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</si>
  <si>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</si>
  <si>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</si>
  <si>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</si>
  <si>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</si>
  <si>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</si>
  <si>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</si>
  <si>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</si>
  <si>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</si>
  <si>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</si>
  <si>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</si>
  <si>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</si>
  <si>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</si>
  <si>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</si>
  <si>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</si>
  <si>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</si>
  <si>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</si>
  <si>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</si>
  <si>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</si>
  <si>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</si>
  <si>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</si>
  <si>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</si>
  <si>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</si>
  <si>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</si>
  <si>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</si>
  <si>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</si>
  <si>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</si>
  <si>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</si>
  <si>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</si>
  <si>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</si>
  <si>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</si>
  <si>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</si>
  <si>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</si>
  <si>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</si>
  <si>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</si>
  <si>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</si>
  <si>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</si>
  <si>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</si>
  <si>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</si>
  <si>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</si>
  <si>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</si>
  <si>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</si>
  <si>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</si>
  <si>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</si>
  <si>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</si>
  <si>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</si>
  <si>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</si>
  <si>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</si>
  <si>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</si>
  <si>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</si>
  <si>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</si>
  <si>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</si>
  <si>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</si>
  <si>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</si>
  <si>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</si>
  <si>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</si>
  <si>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</si>
  <si>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</si>
  <si>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</si>
  <si>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</si>
  <si>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</si>
  <si>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</si>
  <si>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</si>
  <si>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</si>
  <si>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</si>
  <si>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</si>
  <si>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</si>
  <si>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</si>
  <si>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</si>
  <si>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</si>
  <si>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</si>
  <si>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</si>
  <si>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</si>
  <si>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</si>
  <si>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</si>
  <si>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</si>
  <si>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</si>
  <si>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</si>
  <si>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</si>
  <si>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</si>
  <si>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</si>
  <si>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</si>
  <si>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</si>
  <si>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</si>
  <si>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</si>
  <si>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</si>
  <si>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</si>
  <si>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</si>
  <si>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</si>
  <si>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</si>
  <si>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</si>
  <si>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</si>
  <si>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</si>
  <si>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</si>
  <si>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</si>
  <si>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</si>
  <si>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</si>
  <si>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</si>
  <si>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</si>
  <si>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</si>
  <si>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</si>
  <si>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</si>
  <si>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</si>
  <si>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</si>
  <si>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</si>
  <si>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</si>
  <si>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</si>
  <si>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</si>
  <si>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</si>
  <si>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</si>
  <si>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</si>
  <si>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</si>
  <si>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</si>
  <si>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</si>
  <si>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</si>
  <si>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</si>
  <si>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</si>
  <si>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</si>
  <si>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</si>
  <si>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</si>
  <si>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</si>
  <si>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</si>
  <si>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</si>
  <si>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</si>
  <si>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</si>
  <si>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</si>
  <si>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</si>
  <si>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</si>
  <si>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</si>
  <si>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</si>
  <si>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</si>
  <si>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</si>
  <si>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</si>
  <si>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</si>
  <si>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</si>
  <si>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</si>
  <si>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</si>
  <si>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</si>
  <si>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</si>
  <si>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</si>
  <si>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</si>
  <si>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</si>
  <si>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</si>
  <si>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</si>
  <si>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</si>
  <si>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</si>
  <si>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</si>
  <si>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</si>
  <si>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</si>
  <si>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</si>
  <si>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</si>
  <si>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</si>
  <si>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</si>
  <si>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</si>
  <si>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</si>
  <si>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</si>
  <si>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</si>
  <si>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</si>
  <si>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</si>
  <si>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</si>
  <si>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</si>
  <si>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</si>
  <si>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</si>
  <si>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</si>
  <si>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</si>
  <si>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</si>
  <si>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</si>
  <si>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</si>
  <si>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</si>
  <si>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</si>
  <si>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</si>
  <si>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</si>
  <si>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</si>
  <si>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</si>
  <si>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</si>
  <si>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</si>
  <si>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</si>
  <si>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</si>
  <si>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</si>
  <si>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</si>
  <si>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</si>
  <si>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</si>
  <si>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</si>
  <si>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</si>
  <si>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</si>
  <si>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</si>
  <si>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</si>
  <si>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</si>
  <si>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</si>
  <si>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</si>
  <si>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</si>
  <si>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</si>
  <si>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</si>
  <si>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</si>
  <si>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</si>
  <si>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</si>
  <si>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</si>
  <si>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</si>
  <si>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</si>
  <si>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</si>
  <si>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</si>
  <si>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</si>
  <si>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</si>
  <si>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</si>
  <si>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</si>
  <si>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</si>
  <si>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</si>
  <si>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</si>
  <si>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</si>
  <si>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</si>
  <si>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</si>
  <si>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</si>
  <si>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</si>
  <si>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</si>
  <si>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</si>
  <si>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</si>
  <si>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</si>
  <si>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</si>
  <si>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</si>
  <si>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</si>
  <si>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</si>
  <si>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</si>
  <si>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</si>
  <si>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</si>
  <si>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</si>
  <si>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</si>
  <si>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</si>
  <si>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</si>
  <si>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</si>
  <si>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</si>
  <si>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</si>
  <si>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</si>
  <si>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</si>
  <si>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</si>
  <si>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</si>
  <si>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</si>
  <si>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</si>
  <si>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</si>
  <si>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</si>
  <si>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</si>
  <si>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</si>
  <si>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</si>
  <si>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</si>
  <si>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</si>
  <si>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</si>
  <si>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</si>
  <si>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</si>
  <si>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</si>
  <si>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</si>
  <si>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</si>
  <si>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</si>
  <si>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</si>
  <si>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</si>
  <si>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</si>
  <si>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</si>
  <si>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</si>
  <si>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</si>
  <si>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</si>
  <si>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</si>
  <si>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</si>
  <si>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</si>
  <si>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</si>
  <si>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</si>
  <si>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</si>
  <si>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</si>
  <si>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</si>
  <si>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</si>
  <si>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</si>
  <si>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</si>
  <si>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</si>
  <si>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</si>
  <si>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</si>
  <si>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</si>
  <si>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</si>
  <si>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</si>
  <si>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</si>
  <si>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</si>
  <si>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</si>
  <si>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</si>
  <si>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</si>
  <si>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</si>
  <si>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</si>
  <si>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</si>
  <si>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</si>
  <si>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</si>
  <si>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</si>
  <si>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</si>
  <si>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</si>
  <si>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</si>
  <si>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</si>
  <si>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</si>
  <si>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</si>
  <si>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</si>
  <si>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</si>
  <si>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</si>
  <si>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</si>
  <si>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</si>
  <si>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</si>
  <si>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</si>
  <si>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</si>
  <si>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</si>
  <si>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</si>
  <si>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</si>
  <si>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</si>
  <si>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</si>
  <si>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</si>
  <si>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</si>
  <si>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</si>
  <si>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</si>
  <si>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</si>
  <si>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</si>
  <si>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</si>
  <si>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</si>
  <si>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</si>
  <si>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</si>
  <si>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</si>
  <si>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</si>
  <si>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</si>
  <si>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</si>
  <si>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</si>
  <si>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</si>
  <si>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</si>
  <si>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</si>
  <si>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</si>
  <si>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</si>
  <si>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</si>
  <si>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</si>
  <si>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</si>
  <si>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</si>
  <si>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</si>
  <si>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</si>
  <si>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</si>
  <si>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</si>
  <si>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</si>
  <si>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</si>
  <si>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</si>
  <si>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</si>
  <si>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</si>
  <si>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</si>
  <si>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</si>
  <si>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</si>
  <si>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</si>
  <si>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</si>
  <si>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</si>
  <si>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</si>
  <si>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</si>
  <si>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</si>
  <si>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</si>
  <si>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</si>
  <si>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</si>
  <si>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</si>
  <si>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</si>
  <si>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</si>
  <si>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</si>
  <si>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</si>
  <si>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</si>
  <si>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</si>
  <si>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</si>
  <si>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</si>
  <si>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</si>
  <si>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</si>
  <si>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</si>
  <si>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</si>
  <si>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</si>
  <si>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</si>
  <si>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</si>
  <si>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</si>
  <si>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</si>
  <si>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</si>
  <si>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</si>
  <si>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</si>
  <si>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</si>
  <si>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</si>
  <si>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</si>
  <si>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</si>
  <si>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</si>
  <si>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</si>
  <si>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</si>
  <si>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</si>
  <si>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</si>
  <si>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</si>
  <si>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</si>
  <si>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</si>
  <si>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</si>
  <si>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</si>
  <si>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</si>
  <si>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</si>
  <si>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</si>
  <si>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</si>
  <si>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</si>
  <si>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</si>
  <si>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</si>
  <si>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</si>
  <si>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</si>
  <si>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</si>
  <si>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</si>
  <si>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</si>
  <si>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</si>
  <si>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</si>
  <si>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</si>
  <si>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</si>
  <si>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</si>
  <si>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</si>
  <si>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</si>
  <si>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</si>
  <si>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</si>
  <si>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</si>
  <si>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</si>
  <si>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</si>
  <si>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</si>
  <si>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</si>
  <si>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</si>
  <si>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</si>
  <si>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</si>
  <si>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</si>
  <si>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</si>
  <si>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</si>
  <si>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</si>
  <si>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</si>
  <si>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</si>
  <si>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</si>
  <si>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</si>
  <si>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</si>
  <si>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</si>
  <si>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</si>
  <si>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</si>
  <si>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</si>
  <si>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</si>
  <si>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</si>
  <si>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</si>
  <si>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</si>
  <si>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</si>
  <si>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</si>
  <si>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</si>
  <si>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</si>
  <si>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</si>
  <si>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</si>
  <si>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</si>
  <si>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</si>
  <si>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</si>
  <si>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</si>
  <si>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</si>
  <si>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</si>
  <si>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</si>
  <si>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</si>
  <si>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</si>
  <si>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</si>
  <si>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</si>
  <si>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</si>
  <si>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</si>
  <si>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</si>
  <si>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</si>
  <si>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</si>
  <si>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</si>
  <si>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</si>
  <si>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</si>
  <si>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</si>
  <si>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</si>
  <si>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</si>
  <si>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</si>
  <si>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</si>
  <si>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</si>
  <si>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</si>
  <si>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</si>
  <si>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</si>
  <si>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</si>
  <si>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</si>
  <si>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</si>
  <si>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</si>
  <si>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</si>
  <si>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</si>
  <si>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</si>
  <si>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</si>
  <si>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</si>
  <si>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</si>
  <si>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</si>
  <si>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</si>
  <si>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</si>
  <si>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</si>
  <si>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</si>
  <si>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</si>
  <si>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</si>
  <si>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</si>
  <si>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</si>
  <si>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</si>
  <si>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</si>
  <si>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</si>
  <si>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</si>
  <si>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</si>
  <si>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</si>
  <si>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</si>
  <si>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</si>
  <si>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</si>
  <si>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</si>
  <si>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</si>
  <si>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</si>
  <si>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</si>
  <si>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</si>
  <si>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</si>
  <si>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</si>
  <si>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</si>
  <si>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</si>
  <si>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</si>
  <si>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</si>
  <si>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</si>
  <si>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</si>
  <si>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</si>
  <si>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</si>
  <si>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</si>
  <si>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</si>
  <si>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</si>
  <si>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</si>
  <si>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</si>
  <si>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</si>
  <si>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</si>
  <si>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</si>
  <si>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</si>
  <si>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</si>
  <si>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</si>
  <si>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</si>
  <si>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</si>
  <si>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</si>
  <si>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</si>
  <si>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</si>
  <si>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</si>
  <si>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</si>
  <si>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</si>
  <si>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</si>
  <si>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</si>
  <si>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</si>
  <si>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</si>
  <si>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</si>
  <si>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</si>
  <si>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</si>
  <si>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</si>
  <si>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</si>
  <si>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</si>
  <si>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</si>
  <si>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</si>
  <si>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</si>
  <si>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</si>
  <si>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</si>
  <si>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</si>
  <si>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</si>
  <si>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</si>
  <si>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</si>
  <si>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</si>
  <si>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</si>
  <si>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</si>
  <si>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</si>
  <si>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</si>
  <si>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</si>
  <si>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</si>
  <si>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</si>
  <si>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</si>
  <si>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</si>
  <si>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</si>
  <si>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</si>
  <si>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</si>
  <si>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</si>
  <si>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</si>
  <si>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</si>
  <si>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</si>
  <si>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</si>
  <si>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</si>
  <si>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</si>
  <si>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</si>
  <si>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</si>
  <si>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</si>
  <si>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</si>
  <si>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</si>
  <si>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</si>
  <si>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</si>
  <si>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</si>
  <si>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</si>
  <si>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</si>
  <si>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</si>
  <si>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</si>
  <si>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</si>
  <si>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</si>
  <si>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</si>
  <si>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</si>
  <si>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</si>
  <si>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</si>
  <si>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</si>
  <si>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</si>
  <si>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</si>
  <si>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</si>
  <si>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</si>
  <si>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</si>
  <si>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</si>
  <si>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</si>
  <si>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</si>
  <si>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</si>
  <si>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</si>
  <si>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</si>
  <si>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</si>
  <si>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</si>
  <si>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</si>
  <si>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</si>
  <si>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</si>
  <si>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</si>
  <si>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</si>
  <si>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</si>
  <si>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</si>
  <si>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</si>
  <si>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</si>
  <si>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</si>
  <si>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</si>
  <si>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</si>
  <si>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</si>
  <si>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</si>
  <si>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</si>
  <si>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</si>
  <si>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</si>
  <si>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</si>
  <si>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</si>
  <si>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</si>
  <si>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</si>
  <si>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</si>
  <si>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</si>
  <si>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</si>
  <si>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</si>
  <si>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</si>
  <si>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</si>
  <si>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</si>
  <si>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</si>
  <si>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</si>
  <si>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</si>
  <si>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</si>
  <si>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</si>
  <si>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</si>
  <si>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</si>
  <si>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</si>
  <si>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</si>
  <si>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</si>
  <si>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</si>
  <si>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</si>
  <si>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</si>
  <si>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</si>
  <si>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</si>
  <si>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</si>
  <si>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</si>
  <si>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</si>
  <si>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</si>
  <si>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</si>
  <si>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</si>
  <si>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</si>
  <si>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</si>
  <si>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</si>
  <si>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</si>
  <si>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</si>
  <si>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</si>
  <si>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</si>
  <si>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</si>
  <si>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</si>
  <si>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</si>
  <si>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</si>
  <si>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</si>
  <si>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</si>
  <si>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</si>
  <si>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</si>
  <si>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</si>
  <si>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</si>
  <si>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</si>
  <si>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</si>
  <si>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</si>
  <si>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</si>
  <si>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</si>
  <si>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</si>
  <si>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</si>
  <si>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</si>
  <si>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</si>
  <si>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</si>
  <si>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</si>
  <si>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</si>
  <si>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</si>
  <si>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</si>
  <si>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</si>
  <si>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</si>
  <si>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</si>
  <si>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</si>
  <si>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</si>
  <si>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</si>
  <si>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</si>
  <si>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</si>
  <si>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</si>
  <si>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</si>
  <si>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</si>
  <si>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</si>
  <si>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</si>
  <si>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</si>
  <si>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</si>
  <si>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</si>
  <si>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</si>
  <si>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</si>
  <si>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</si>
  <si>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</si>
  <si>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</si>
  <si>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</si>
  <si>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</si>
  <si>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</si>
  <si>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</si>
  <si>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</si>
  <si>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</si>
  <si>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</si>
  <si>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</si>
  <si>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</si>
  <si>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</si>
  <si>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</si>
  <si>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</si>
  <si>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</si>
  <si>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</si>
  <si>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</si>
  <si>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</si>
  <si>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</si>
  <si>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</si>
  <si>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</si>
  <si>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</si>
  <si>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</si>
  <si>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</si>
  <si>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</si>
  <si>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</si>
  <si>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</si>
  <si>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</si>
  <si>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</si>
  <si>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</si>
  <si>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</si>
  <si>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</si>
  <si>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</si>
  <si>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</si>
  <si>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</si>
  <si>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</si>
  <si>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</si>
  <si>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</si>
  <si>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</si>
  <si>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</si>
  <si>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</si>
  <si>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</si>
  <si>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</si>
  <si>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</si>
  <si>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</si>
  <si>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</si>
  <si>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</si>
  <si>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</si>
  <si>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</si>
  <si>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</si>
  <si>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</si>
  <si>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</si>
  <si>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</si>
  <si>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</si>
  <si>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</si>
  <si>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</si>
  <si>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</si>
  <si>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</si>
  <si>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</si>
  <si>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</si>
  <si>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</si>
  <si>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</si>
  <si>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</si>
  <si>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</si>
  <si>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</si>
  <si>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</si>
  <si>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</si>
  <si>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</si>
  <si>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</si>
  <si>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</si>
  <si>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</si>
  <si>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</si>
  <si>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</si>
  <si>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</si>
  <si>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</si>
  <si>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</si>
  <si>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</si>
  <si>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</si>
  <si>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</si>
  <si>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</si>
  <si>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</si>
  <si>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</si>
  <si>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</si>
  <si>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</si>
  <si>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</si>
  <si>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</si>
  <si>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</si>
  <si>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</si>
  <si>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</si>
  <si>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</si>
  <si>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</si>
  <si>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</si>
  <si>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</si>
  <si>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</si>
  <si>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</si>
  <si>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</si>
  <si>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</si>
  <si>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</si>
  <si>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</si>
  <si>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</si>
  <si>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</si>
  <si>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</si>
  <si>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</si>
  <si>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</si>
  <si>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</si>
  <si>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</si>
  <si>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</si>
  <si>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</si>
  <si>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</si>
  <si>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</si>
  <si>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</si>
  <si>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</si>
  <si>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</si>
  <si>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</si>
  <si>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</si>
  <si>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</si>
  <si>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</si>
  <si>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</si>
  <si>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</si>
  <si>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</si>
  <si>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</si>
  <si>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</si>
  <si>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</si>
  <si>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</si>
  <si>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</si>
  <si>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</si>
  <si>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</si>
  <si>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</si>
  <si>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</si>
  <si>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</si>
  <si>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</si>
  <si>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</si>
  <si>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</si>
  <si>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</si>
  <si>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</si>
  <si>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</si>
  <si>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</si>
  <si>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</si>
  <si>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</si>
  <si>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</si>
  <si>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</si>
  <si>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</si>
  <si>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</si>
  <si>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</si>
  <si>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</si>
  <si>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</si>
  <si>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</si>
  <si>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</si>
  <si>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</si>
  <si>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</si>
  <si>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</si>
  <si>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</si>
  <si>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</si>
  <si>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</si>
  <si>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</si>
  <si>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</si>
  <si>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</si>
  <si>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</si>
  <si>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</si>
  <si>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</si>
  <si>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</si>
  <si>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</si>
  <si>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</si>
  <si>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</si>
  <si>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</si>
  <si>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</si>
  <si>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</si>
  <si>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</si>
  <si>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</si>
  <si>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</si>
  <si>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</si>
  <si>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</si>
  <si>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</si>
  <si>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</si>
  <si>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</si>
  <si>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</si>
  <si>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</si>
  <si>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</si>
  <si>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</si>
  <si>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</si>
  <si>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</si>
  <si>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</si>
  <si>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</si>
  <si>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</si>
  <si>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</si>
  <si>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</si>
  <si>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</si>
  <si>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</si>
  <si>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</si>
  <si>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</si>
  <si>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</si>
  <si>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</si>
  <si>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</si>
  <si>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</si>
  <si>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</si>
  <si>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</si>
  <si>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</si>
  <si>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</si>
  <si>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</si>
  <si>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</si>
  <si>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</si>
  <si>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</si>
  <si>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</si>
  <si>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</si>
  <si>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</si>
  <si>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</si>
  <si>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</si>
  <si>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</si>
  <si>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</si>
  <si>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</si>
  <si>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</si>
  <si>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</si>
  <si>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</si>
  <si>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</si>
  <si>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</si>
  <si>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</si>
  <si>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</si>
  <si>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</si>
  <si>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</si>
  <si>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</si>
  <si>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</si>
  <si>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</si>
  <si>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</si>
  <si>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</si>
  <si>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</si>
  <si>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</si>
  <si>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</si>
  <si>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</si>
  <si>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</si>
  <si>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</si>
  <si>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</si>
  <si>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</si>
  <si>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</si>
  <si>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</si>
  <si>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</si>
  <si>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</si>
  <si>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</si>
  <si>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</si>
  <si>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</si>
  <si>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</si>
  <si>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</si>
  <si>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</si>
  <si>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</si>
  <si>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</si>
  <si>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</si>
  <si>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</si>
  <si>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</si>
  <si>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</si>
  <si>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</si>
  <si>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</si>
  <si>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</si>
  <si>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</si>
  <si>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</si>
  <si>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</si>
  <si>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</si>
  <si>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</si>
  <si>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</si>
  <si>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</si>
  <si>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</si>
  <si>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</si>
  <si>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</si>
  <si>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</si>
  <si>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</si>
  <si>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</si>
  <si>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</si>
  <si>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</si>
  <si>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</si>
  <si>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</si>
  <si>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</si>
  <si>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</si>
  <si>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</si>
  <si>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</si>
  <si>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</si>
  <si>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</si>
  <si>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</si>
  <si>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</si>
  <si>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</si>
  <si>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</si>
  <si>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</si>
  <si>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</si>
  <si>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</si>
  <si>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</si>
  <si>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</si>
  <si>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</si>
  <si>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</si>
  <si>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</si>
  <si>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</si>
  <si>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</si>
  <si>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</si>
  <si>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</si>
  <si>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</si>
  <si>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</si>
  <si>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</si>
  <si>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</si>
  <si>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</si>
  <si>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</si>
  <si>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</si>
  <si>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</si>
  <si>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</si>
  <si>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</si>
  <si>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</si>
  <si>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</si>
  <si>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</si>
  <si>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</si>
  <si>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</si>
  <si>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</si>
  <si>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</si>
  <si>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</si>
  <si>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</si>
  <si>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</si>
  <si>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</si>
  <si>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</si>
  <si>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</si>
  <si>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</si>
  <si>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</si>
  <si>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</si>
  <si>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</si>
  <si>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</si>
  <si>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</si>
  <si>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</si>
  <si>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</si>
  <si>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</si>
  <si>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</si>
  <si>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</si>
  <si>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</si>
  <si>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</si>
  <si>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</si>
  <si>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</si>
  <si>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</si>
  <si>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</si>
  <si>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</si>
  <si>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</si>
  <si>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</si>
  <si>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</si>
  <si>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</si>
  <si>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</si>
  <si>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</si>
  <si>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</si>
  <si>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</si>
  <si>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</si>
  <si>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</si>
  <si>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</si>
  <si>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</si>
  <si>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</si>
  <si>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</si>
  <si>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</si>
  <si>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</si>
  <si>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</si>
  <si>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</si>
  <si>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</si>
  <si>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</si>
  <si>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</si>
  <si>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</si>
  <si>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</si>
  <si>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</si>
  <si>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</si>
  <si>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</si>
  <si>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</si>
  <si>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</si>
  <si>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</si>
  <si>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</si>
  <si>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</si>
  <si>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</si>
  <si>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</si>
  <si>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</si>
  <si>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</si>
  <si>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</si>
  <si>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</si>
  <si>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</si>
  <si>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</si>
  <si>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</si>
  <si>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</si>
  <si>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</si>
  <si>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</si>
  <si>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</si>
  <si>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</si>
  <si>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</si>
  <si>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</si>
  <si>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</si>
  <si>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</si>
  <si>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</si>
  <si>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</si>
  <si>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</si>
  <si>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</si>
  <si>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</si>
  <si>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</si>
  <si>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</si>
  <si>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</si>
  <si>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</si>
  <si>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</si>
  <si>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</si>
  <si>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</si>
  <si>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</si>
  <si>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</si>
  <si>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</si>
  <si>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</si>
  <si>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</si>
  <si>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</si>
  <si>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</si>
  <si>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</si>
  <si>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</si>
  <si>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</si>
  <si>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</si>
  <si>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</si>
  <si>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</si>
  <si>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</si>
  <si>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</si>
  <si>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</si>
  <si>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</si>
  <si>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</si>
  <si>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</si>
  <si>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</si>
  <si>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</si>
  <si>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</si>
  <si>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</si>
  <si>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</si>
  <si>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</si>
  <si>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</si>
  <si>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</si>
  <si>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</si>
  <si>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</si>
  <si>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</si>
  <si>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</si>
  <si>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</si>
  <si>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</si>
  <si>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</si>
  <si>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</si>
  <si>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</si>
  <si>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</si>
  <si>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</si>
  <si>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</si>
  <si>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</si>
  <si>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</si>
  <si>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</si>
  <si>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</si>
  <si>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</si>
  <si>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</si>
  <si>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</si>
  <si>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</si>
  <si>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</si>
  <si>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</si>
  <si>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</si>
  <si>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</si>
  <si>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</si>
  <si>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</si>
  <si>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</si>
  <si>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</si>
  <si>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</si>
  <si>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</si>
  <si>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</si>
  <si>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</si>
  <si>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</si>
  <si>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</si>
  <si>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</si>
  <si>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</si>
  <si>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</si>
  <si>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</si>
  <si>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</si>
  <si>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</si>
  <si>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</si>
  <si>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</si>
  <si>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</si>
  <si>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</si>
  <si>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</si>
  <si>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</si>
  <si>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</si>
  <si>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</si>
  <si>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</si>
  <si>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</si>
  <si>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</si>
  <si>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</si>
  <si>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</si>
  <si>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</si>
  <si>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</si>
  <si>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</si>
  <si>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</si>
  <si>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</si>
  <si>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</si>
  <si>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</si>
  <si>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</si>
  <si>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</si>
  <si>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</si>
  <si>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</si>
  <si>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</si>
  <si>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</si>
  <si>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</si>
  <si>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</si>
  <si>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</si>
  <si>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</si>
  <si>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</si>
  <si>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</si>
  <si>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</si>
  <si>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</si>
  <si>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</si>
  <si>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</si>
  <si>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</si>
  <si>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</si>
  <si>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</si>
  <si>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</si>
  <si>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</si>
  <si>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</si>
  <si>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</si>
  <si>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</si>
  <si>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</si>
  <si>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</si>
  <si>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</si>
  <si>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</si>
  <si>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</si>
  <si>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</si>
  <si>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</si>
  <si>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</si>
  <si>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</si>
  <si>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</si>
  <si>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</si>
  <si>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</si>
  <si>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</si>
  <si>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</si>
  <si>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</si>
  <si>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</si>
  <si>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</si>
  <si>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</si>
  <si>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</si>
  <si>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</si>
  <si>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</si>
  <si>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</si>
  <si>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</si>
  <si>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</si>
  <si>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</si>
  <si>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</si>
  <si>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</si>
  <si>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</si>
  <si>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</si>
  <si>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</si>
  <si>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</si>
  <si>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</si>
  <si>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</si>
  <si>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</si>
  <si>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</si>
  <si>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</si>
  <si>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</si>
  <si>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</si>
  <si>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</si>
  <si>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</si>
  <si>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</si>
  <si>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</si>
  <si>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</si>
  <si>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</si>
  <si>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</si>
  <si>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</si>
  <si>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</si>
  <si>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</si>
  <si>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</si>
  <si>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</si>
  <si>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</si>
  <si>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</si>
  <si>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</si>
  <si>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</si>
  <si>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</si>
  <si>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</si>
  <si>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</si>
  <si>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</si>
  <si>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</si>
  <si>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</si>
  <si>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</si>
  <si>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</si>
  <si>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</si>
  <si>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</si>
  <si>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</si>
  <si>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</si>
  <si>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</si>
  <si>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</si>
  <si>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</si>
  <si>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</si>
  <si>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</si>
  <si>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</si>
  <si>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</si>
  <si>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</si>
  <si>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</si>
  <si>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</si>
  <si>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</si>
  <si>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</si>
  <si>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</si>
  <si>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</si>
  <si>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</si>
  <si>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</si>
  <si>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</si>
  <si>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</si>
  <si>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</si>
  <si>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</si>
  <si>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</si>
  <si>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</si>
  <si>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</si>
  <si>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</si>
  <si>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</si>
  <si>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</si>
  <si>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</si>
  <si>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</si>
  <si>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</si>
  <si>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</si>
  <si>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</si>
  <si>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</si>
  <si>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</si>
  <si>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</si>
  <si>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</si>
  <si>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</si>
  <si>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</si>
  <si>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</si>
  <si>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</si>
  <si>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</si>
  <si>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</si>
  <si>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</si>
  <si>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</si>
  <si>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</si>
  <si>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</si>
  <si>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</si>
  <si>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</si>
  <si>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</si>
  <si>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</si>
  <si>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</si>
  <si>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</si>
  <si>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</si>
  <si>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</si>
  <si>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</si>
  <si>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</si>
  <si>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</si>
  <si>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</si>
  <si>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</si>
  <si>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</si>
  <si>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</si>
  <si>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</si>
  <si>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</si>
  <si>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</si>
  <si>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</si>
  <si>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</si>
  <si>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</si>
  <si>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</si>
  <si>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</si>
  <si>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</si>
  <si>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</si>
  <si>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</si>
  <si>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</si>
  <si>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</si>
  <si>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</si>
  <si>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</si>
  <si>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</si>
  <si>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</si>
  <si>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</si>
  <si>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</si>
  <si>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</si>
  <si>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</si>
  <si>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</si>
  <si>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</si>
  <si>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</si>
  <si>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</si>
  <si>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</si>
  <si>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</si>
  <si>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</si>
  <si>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</si>
  <si>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</si>
  <si>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</si>
  <si>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</si>
  <si>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</si>
  <si>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</si>
  <si>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</si>
  <si>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</si>
  <si>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</si>
  <si>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</si>
  <si>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</si>
  <si>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</si>
  <si>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</si>
  <si>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</si>
  <si>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</si>
  <si>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</si>
  <si>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</si>
  <si>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</si>
  <si>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</si>
  <si>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</si>
  <si>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</si>
  <si>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</si>
  <si>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</si>
  <si>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</si>
  <si>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</si>
  <si>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</si>
  <si>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</si>
  <si>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</si>
  <si>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</si>
  <si>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</si>
  <si>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</si>
  <si>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</si>
  <si>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</si>
  <si>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</si>
  <si>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</si>
  <si>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</si>
  <si>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</si>
  <si>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</si>
  <si>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</si>
  <si>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</si>
  <si>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</si>
  <si>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</si>
  <si>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</si>
  <si>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</si>
  <si>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</si>
  <si>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</si>
  <si>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</si>
  <si>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</si>
  <si>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</si>
  <si>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</si>
  <si>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</si>
  <si>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</si>
  <si>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</si>
  <si>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</si>
  <si>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</si>
  <si>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</si>
  <si>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</si>
  <si>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</si>
  <si>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</si>
  <si>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</si>
  <si>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</si>
  <si>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</si>
  <si>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</si>
  <si>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</si>
  <si>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</si>
  <si>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</si>
  <si>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</si>
  <si>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</si>
  <si>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</si>
  <si>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</si>
  <si>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</si>
  <si>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</si>
  <si>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</si>
  <si>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</si>
  <si>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</si>
  <si>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</si>
  <si>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</si>
  <si>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</si>
  <si>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</si>
  <si>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</si>
  <si>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</si>
  <si>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</si>
  <si>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</si>
  <si>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</si>
  <si>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</si>
  <si>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</si>
  <si>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</si>
  <si>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</si>
  <si>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</si>
  <si>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</si>
  <si>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</si>
  <si>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</si>
  <si>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</si>
  <si>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</si>
  <si>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</si>
  <si>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</si>
  <si>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</si>
  <si>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</si>
  <si>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</si>
  <si>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</si>
  <si>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</si>
  <si>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</si>
  <si>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</si>
  <si>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</si>
  <si>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</si>
  <si>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</si>
  <si>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</si>
  <si>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</si>
  <si>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</si>
  <si>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</si>
  <si>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</si>
  <si>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</si>
  <si>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</si>
  <si>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</si>
  <si>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</si>
  <si>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</si>
  <si>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</si>
  <si>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</si>
  <si>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</si>
  <si>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</si>
  <si>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</si>
  <si>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</si>
  <si>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</si>
  <si>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</si>
  <si>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</si>
  <si>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</si>
  <si>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</si>
  <si>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</si>
  <si>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</si>
  <si>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</si>
  <si>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</si>
  <si>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</si>
  <si>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</si>
  <si>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</si>
  <si>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</si>
  <si>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</si>
  <si>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</si>
  <si>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</si>
  <si>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</si>
  <si>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</si>
  <si>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</si>
  <si>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</si>
  <si>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</si>
  <si>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</si>
  <si>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</si>
  <si>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</si>
  <si>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</si>
  <si>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</si>
  <si>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</si>
  <si>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</si>
  <si>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</si>
  <si>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</si>
  <si>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</si>
  <si>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</si>
  <si>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</si>
  <si>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</si>
  <si>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</si>
  <si>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</si>
  <si>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</si>
  <si>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</si>
  <si>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</si>
  <si>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</si>
  <si>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</si>
  <si>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</si>
  <si>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</si>
  <si>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</si>
  <si>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</si>
  <si>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</si>
  <si>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</si>
  <si>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</si>
  <si>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</si>
  <si>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</si>
  <si>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</si>
  <si>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</si>
  <si>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</si>
  <si>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</si>
  <si>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</si>
  <si>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</si>
  <si>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</si>
  <si>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</si>
  <si>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</si>
  <si>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</si>
  <si>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</si>
  <si>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</si>
  <si>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</si>
  <si>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</si>
  <si>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</si>
  <si>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</si>
  <si>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</si>
  <si>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</si>
  <si>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</si>
  <si>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</si>
  <si>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</si>
  <si>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</si>
  <si>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</si>
  <si>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</si>
  <si>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</si>
  <si>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</si>
  <si>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</si>
  <si>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</si>
  <si>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</si>
  <si>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</si>
  <si>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</si>
  <si>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</si>
  <si>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</si>
  <si>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</si>
  <si>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</si>
  <si>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</si>
  <si>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</si>
  <si>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</si>
  <si>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</si>
  <si>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</si>
  <si>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</si>
  <si>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</si>
  <si>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</si>
  <si>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</si>
  <si>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</si>
  <si>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</si>
  <si>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</si>
  <si>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</si>
  <si>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</si>
  <si>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</si>
  <si>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</si>
  <si>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</si>
  <si>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</si>
  <si>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</si>
  <si>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</si>
  <si>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</si>
  <si>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</si>
  <si>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</si>
  <si>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</si>
  <si>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</si>
  <si>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</si>
  <si>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</si>
  <si>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</si>
  <si>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</si>
  <si>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</si>
  <si>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</si>
  <si>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</si>
  <si>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</si>
  <si>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</si>
  <si>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</si>
  <si>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</si>
  <si>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</si>
  <si>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</si>
  <si>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</si>
  <si>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</si>
  <si>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</si>
  <si>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</si>
  <si>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</si>
  <si>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</si>
  <si>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</si>
  <si>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</si>
  <si>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</si>
  <si>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</si>
  <si>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</si>
  <si>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</si>
  <si>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</si>
  <si>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</si>
  <si>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</si>
  <si>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</si>
  <si>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</si>
  <si>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</si>
  <si>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</si>
  <si>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</si>
  <si>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</si>
  <si>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</si>
  <si>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</si>
  <si>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</si>
  <si>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</si>
  <si>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</si>
  <si>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</si>
  <si>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</si>
  <si>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</si>
  <si>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</si>
  <si>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</si>
  <si>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</si>
  <si>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</si>
  <si>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</si>
  <si>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</si>
  <si>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</si>
  <si>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</si>
  <si>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</si>
  <si>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</si>
  <si>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</si>
  <si>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</si>
  <si>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</si>
  <si>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</si>
  <si>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</si>
  <si>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</si>
  <si>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</si>
  <si>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</si>
  <si>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</si>
  <si>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</si>
  <si>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</si>
  <si>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</si>
  <si>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</si>
  <si>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</si>
  <si>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</si>
  <si>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</si>
  <si>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</si>
  <si>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</si>
  <si>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</si>
  <si>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</si>
  <si>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</si>
  <si>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</si>
  <si>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</si>
  <si>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</si>
  <si>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</si>
  <si>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</si>
  <si>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</si>
  <si>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</si>
  <si>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</si>
  <si>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</si>
  <si>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</si>
  <si>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</si>
  <si>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</si>
  <si>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</si>
  <si>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</si>
  <si>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</si>
  <si>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</si>
  <si>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</si>
  <si>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</si>
  <si>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</si>
  <si>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</si>
  <si>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</si>
  <si>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</si>
  <si>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</si>
  <si>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</si>
  <si>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</si>
  <si>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</si>
  <si>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</si>
  <si>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</si>
  <si>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</si>
  <si>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</si>
  <si>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</si>
  <si>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</si>
  <si>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</si>
  <si>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</si>
  <si>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</si>
  <si>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</si>
  <si>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</si>
  <si>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</si>
  <si>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</si>
  <si>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</si>
  <si>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</si>
  <si>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</si>
  <si>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</si>
  <si>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</si>
  <si>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</si>
  <si>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</si>
  <si>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</si>
  <si>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</si>
  <si>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</si>
  <si>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</si>
  <si>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</si>
  <si>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</si>
  <si>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</si>
  <si>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</si>
  <si>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</si>
  <si>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</si>
  <si>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</si>
  <si>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</si>
  <si>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</si>
  <si>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</si>
  <si>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</si>
  <si>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</si>
  <si>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</si>
  <si>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</si>
  <si>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</si>
  <si>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</si>
  <si>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</si>
  <si>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</si>
  <si>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</si>
  <si>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</si>
  <si>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</si>
  <si>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</si>
  <si>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</si>
  <si>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</si>
  <si>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</si>
  <si>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</si>
  <si>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</si>
  <si>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</si>
  <si>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</si>
  <si>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</si>
  <si>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</si>
  <si>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</si>
  <si>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</si>
  <si>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</si>
  <si>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</si>
  <si>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</si>
  <si>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</si>
  <si>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</si>
  <si>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</si>
  <si>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</si>
  <si>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</si>
  <si>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</si>
  <si>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</si>
  <si>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</si>
  <si>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</si>
  <si>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</si>
  <si>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</si>
  <si>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</si>
  <si>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</si>
  <si>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</si>
  <si>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</si>
  <si>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</si>
  <si>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</si>
  <si>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</si>
  <si>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</si>
  <si>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</si>
  <si>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</si>
  <si>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</si>
  <si>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</si>
  <si>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</si>
  <si>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</si>
  <si>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</si>
  <si>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</si>
  <si>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</si>
  <si>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</si>
  <si>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</si>
  <si>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</si>
  <si>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</si>
  <si>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</si>
  <si>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</si>
  <si>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</si>
  <si>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</si>
  <si>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</si>
  <si>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</si>
  <si>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</si>
  <si>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</si>
  <si>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</si>
  <si>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</si>
  <si>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</si>
  <si>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</si>
  <si>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</si>
  <si>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</si>
  <si>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</si>
  <si>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</si>
  <si>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</si>
  <si>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</si>
  <si>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</si>
  <si>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</si>
  <si>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</si>
  <si>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</si>
  <si>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</si>
  <si>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</si>
  <si>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</si>
  <si>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</si>
  <si>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</si>
  <si>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</si>
  <si>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</si>
  <si>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</si>
  <si>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</si>
  <si>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</si>
  <si>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</si>
  <si>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</si>
  <si>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</si>
  <si>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</si>
  <si>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</si>
  <si>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</si>
  <si>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</si>
  <si>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</si>
  <si>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</si>
  <si>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</si>
  <si>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</si>
  <si>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</si>
  <si>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</si>
  <si>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</si>
  <si>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</si>
  <si>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</si>
  <si>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</si>
  <si>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</si>
  <si>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</si>
  <si>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</si>
  <si>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</si>
  <si>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</si>
  <si>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</si>
  <si>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</si>
  <si>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</si>
  <si>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</si>
  <si>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</si>
  <si>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</si>
  <si>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</si>
  <si>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</si>
  <si>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</si>
  <si>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</si>
  <si>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</si>
  <si>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</si>
  <si>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</si>
  <si>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</si>
  <si>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</si>
  <si>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</si>
  <si>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</si>
  <si>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</si>
  <si>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</si>
  <si>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</si>
  <si>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</si>
  <si>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</si>
  <si>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</si>
  <si>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</si>
  <si>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</si>
  <si>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</si>
  <si>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</si>
  <si>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</si>
  <si>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</si>
  <si>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</si>
  <si>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</si>
  <si>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</si>
  <si>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</si>
  <si>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</si>
  <si>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</si>
  <si>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</si>
  <si>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</si>
  <si>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</si>
  <si>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</si>
  <si>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</si>
  <si>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</si>
  <si>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</si>
  <si>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</si>
  <si>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</si>
  <si>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</si>
  <si>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</si>
  <si>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</si>
  <si>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</si>
  <si>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</si>
  <si>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</si>
  <si>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</si>
  <si>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</si>
  <si>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</si>
  <si>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</si>
  <si>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</si>
  <si>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</si>
  <si>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</si>
  <si>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</si>
  <si>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</si>
  <si>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</si>
  <si>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</si>
  <si>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</si>
  <si>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</si>
  <si>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</si>
  <si>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</si>
  <si>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</si>
  <si>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</si>
  <si>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</si>
  <si>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</si>
  <si>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</si>
  <si>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</si>
  <si>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</si>
  <si>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</si>
  <si>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</si>
  <si>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</si>
  <si>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</si>
  <si>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</si>
  <si>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</si>
  <si>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</si>
  <si>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</si>
  <si>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</si>
  <si>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</si>
  <si>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</si>
  <si>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</si>
  <si>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</si>
  <si>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</si>
  <si>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</si>
  <si>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</si>
  <si>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</si>
  <si>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</si>
  <si>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</si>
  <si>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</si>
  <si>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</si>
  <si>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</si>
  <si>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</si>
  <si>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</si>
  <si>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</si>
  <si>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</si>
  <si>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</si>
  <si>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</si>
  <si>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</si>
  <si>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</si>
  <si>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</si>
  <si>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</si>
  <si>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</si>
  <si>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</si>
  <si>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</si>
  <si>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</si>
  <si>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</si>
  <si>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</si>
  <si>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</si>
  <si>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</si>
  <si>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</si>
  <si>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</si>
  <si>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</si>
  <si>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</si>
  <si>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</si>
  <si>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</si>
  <si>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</si>
  <si>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</si>
  <si>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</si>
  <si>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</si>
  <si>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</si>
  <si>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</si>
  <si>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</si>
  <si>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</si>
  <si>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</si>
  <si>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</si>
  <si>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</si>
  <si>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</si>
  <si>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</si>
  <si>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</si>
  <si>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</si>
  <si>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</si>
  <si>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</si>
  <si>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</si>
  <si>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</si>
  <si>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</si>
  <si>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</si>
  <si>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</si>
  <si>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</si>
  <si>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</si>
  <si>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</si>
  <si>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</si>
  <si>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</si>
  <si>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</si>
  <si>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</si>
  <si>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</si>
  <si>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</si>
  <si>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</si>
  <si>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</si>
  <si>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</si>
  <si>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</si>
  <si>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</si>
  <si>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</si>
  <si>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</si>
  <si>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</si>
  <si>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</si>
  <si>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</si>
  <si>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</si>
  <si>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</si>
  <si>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</si>
  <si>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</si>
  <si>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</si>
  <si>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</si>
  <si>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</si>
  <si>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</si>
  <si>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</si>
  <si>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</si>
  <si>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</si>
  <si>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</si>
  <si>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</si>
  <si>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</si>
  <si>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</si>
  <si>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</si>
  <si>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</si>
  <si>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</si>
  <si>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</si>
  <si>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</si>
  <si>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</si>
  <si>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</si>
  <si>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</si>
  <si>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</si>
  <si>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</si>
  <si>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</si>
  <si>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</si>
  <si>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</si>
  <si>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</si>
  <si>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</si>
  <si>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</si>
  <si>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</si>
  <si>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</si>
  <si>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</si>
  <si>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</si>
  <si>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</si>
  <si>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</si>
  <si>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</si>
  <si>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</si>
  <si>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</si>
  <si>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</si>
  <si>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</si>
  <si>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</si>
  <si>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</si>
  <si>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</si>
  <si>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</si>
  <si>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</si>
  <si>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</si>
  <si>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</si>
  <si>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</si>
  <si>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</si>
  <si>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</si>
  <si>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</si>
  <si>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</si>
  <si>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</si>
  <si>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</si>
  <si>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</si>
  <si>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</si>
  <si>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</si>
  <si>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</si>
  <si>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</si>
  <si>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</si>
  <si>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</si>
  <si>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</si>
  <si>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</si>
  <si>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</si>
  <si>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</si>
  <si>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</si>
  <si>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</si>
  <si>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</si>
  <si>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</si>
  <si>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</si>
  <si>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</si>
  <si>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</si>
  <si>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</si>
  <si>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</si>
  <si>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</si>
  <si>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</si>
  <si>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</si>
  <si>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</si>
  <si>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</si>
  <si>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</si>
  <si>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</si>
  <si>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</si>
  <si>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</si>
  <si>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</si>
  <si>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</si>
  <si>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</si>
  <si>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</si>
  <si>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</si>
  <si>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</si>
  <si>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</si>
  <si>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</si>
  <si>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</si>
  <si>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</si>
  <si>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</si>
  <si>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</si>
  <si>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</si>
  <si>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</si>
  <si>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</si>
  <si>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</si>
  <si>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</si>
  <si>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</si>
  <si>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</si>
  <si>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</si>
  <si>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</si>
  <si>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</si>
  <si>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</si>
  <si>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</si>
  <si>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</si>
  <si>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</si>
  <si>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</si>
  <si>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</si>
  <si>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</si>
  <si>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</si>
  <si>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</si>
  <si>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</si>
  <si>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</si>
  <si>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</si>
  <si>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</si>
  <si>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</si>
  <si>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</si>
  <si>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</si>
  <si>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</si>
  <si>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</si>
  <si>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</si>
  <si>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</si>
  <si>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</si>
  <si>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</si>
  <si>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</si>
  <si>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</si>
  <si>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</si>
  <si>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</si>
  <si>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</si>
  <si>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</si>
  <si>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</si>
  <si>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</si>
  <si>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</si>
  <si>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</si>
  <si>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</si>
  <si>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</si>
  <si>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</si>
  <si>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</si>
  <si>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</si>
  <si>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</si>
  <si>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</si>
  <si>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</si>
  <si>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</si>
  <si>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</si>
  <si>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</si>
  <si>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</si>
  <si>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</si>
  <si>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</si>
  <si>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</si>
  <si>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</si>
  <si>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</si>
  <si>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</si>
  <si>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</si>
  <si>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</si>
  <si>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</si>
  <si>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</si>
  <si>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</si>
  <si>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</si>
  <si>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</si>
  <si>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</si>
  <si>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</si>
  <si>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</si>
  <si>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</si>
  <si>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</si>
  <si>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</si>
  <si>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</si>
  <si>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</si>
  <si>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</si>
  <si>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</si>
  <si>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</si>
  <si>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</si>
  <si>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</si>
  <si>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</si>
  <si>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</si>
  <si>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</si>
  <si>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</si>
  <si>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</si>
  <si>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</si>
  <si>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</si>
  <si>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</si>
  <si>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</si>
  <si>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</si>
  <si>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</si>
  <si>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</si>
  <si>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</si>
  <si>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</si>
  <si>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</si>
  <si>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</si>
  <si>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</si>
  <si>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</si>
  <si>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</si>
  <si>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</si>
  <si>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</si>
  <si>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</si>
  <si>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</si>
  <si>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</si>
  <si>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</si>
  <si>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</si>
  <si>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</si>
  <si>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</si>
  <si>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</si>
  <si>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</si>
  <si>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</si>
  <si>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</si>
  <si>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</si>
  <si>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</si>
  <si>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</si>
  <si>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</si>
  <si>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</si>
  <si>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</si>
  <si>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</si>
  <si>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</si>
  <si>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</si>
  <si>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</si>
  <si>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</si>
  <si>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</si>
  <si>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</si>
  <si>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</si>
  <si>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</si>
  <si>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</si>
  <si>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</si>
  <si>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</si>
  <si>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</si>
  <si>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</si>
  <si>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</si>
  <si>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</si>
  <si>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</si>
  <si>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</si>
  <si>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</si>
  <si>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</si>
  <si>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</si>
  <si>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</si>
  <si>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</si>
  <si>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</si>
  <si>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</si>
  <si>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</si>
  <si>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</si>
  <si>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</si>
  <si>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</si>
  <si>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</si>
  <si>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</si>
  <si>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</si>
  <si>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</si>
  <si>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</si>
  <si>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</si>
  <si>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</si>
  <si>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</si>
  <si>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</si>
  <si>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</si>
  <si>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</si>
  <si>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</si>
  <si>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</si>
  <si>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</si>
  <si>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</si>
  <si>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</si>
  <si>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</si>
  <si>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</si>
  <si>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</si>
  <si>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</si>
  <si>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</si>
  <si>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</si>
  <si>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</si>
  <si>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</si>
  <si>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</si>
  <si>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</si>
  <si>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</si>
  <si>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</si>
  <si>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</si>
  <si>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</si>
  <si>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</si>
  <si>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</si>
  <si>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</si>
  <si>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</si>
  <si>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</si>
  <si>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</si>
  <si>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</si>
  <si>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</si>
  <si>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</si>
  <si>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</si>
  <si>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</si>
  <si>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</si>
  <si>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</si>
  <si>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</si>
  <si>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</si>
  <si>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</si>
  <si>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</si>
  <si>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</si>
  <si>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</si>
  <si>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</si>
  <si>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</si>
  <si>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</si>
  <si>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</si>
  <si>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</si>
  <si>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</si>
  <si>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</si>
  <si>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</si>
  <si>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</si>
  <si>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</si>
  <si>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</si>
  <si>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</si>
  <si>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</si>
  <si>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</si>
  <si>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</si>
  <si>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</si>
  <si>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</si>
  <si>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</si>
  <si>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</si>
  <si>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</si>
  <si>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</si>
  <si>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</si>
  <si>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</si>
  <si>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</si>
  <si>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</si>
  <si>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</si>
  <si>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</si>
  <si>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</si>
  <si>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</si>
  <si>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</si>
  <si>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</si>
  <si>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</si>
  <si>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</si>
  <si>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</si>
  <si>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</si>
  <si>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</si>
  <si>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</si>
  <si>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</si>
  <si>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</si>
  <si>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</si>
  <si>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</si>
  <si>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</si>
  <si>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</si>
  <si>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</si>
  <si>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</si>
  <si>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</si>
  <si>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</si>
  <si>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</si>
  <si>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</si>
  <si>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</si>
  <si>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</si>
  <si>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</si>
  <si>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</si>
  <si>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</si>
  <si>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</si>
  <si>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</si>
  <si>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</si>
  <si>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</si>
  <si>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</si>
  <si>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</si>
  <si>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</si>
  <si>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</si>
  <si>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</si>
  <si>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</si>
  <si>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</si>
  <si>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</si>
  <si>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</si>
  <si>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</si>
  <si>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</si>
  <si>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</si>
  <si>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</si>
  <si>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</si>
  <si>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</si>
  <si>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</si>
  <si>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</si>
  <si>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</si>
  <si>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</si>
  <si>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</si>
  <si>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</si>
  <si>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</si>
  <si>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</si>
  <si>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</si>
  <si>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</si>
  <si>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</si>
  <si>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</si>
  <si>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</si>
  <si>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</si>
  <si>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</si>
  <si>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</si>
  <si>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</si>
  <si>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</si>
  <si>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</si>
  <si>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</si>
  <si>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</si>
  <si>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</si>
  <si>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</si>
  <si>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</si>
  <si>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</si>
  <si>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</si>
  <si>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</si>
  <si>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</si>
  <si>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</si>
  <si>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</si>
  <si>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</si>
  <si>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</si>
  <si>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</si>
  <si>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</si>
  <si>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</si>
  <si>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</si>
  <si>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</si>
  <si>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</si>
  <si>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</si>
  <si>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</si>
  <si>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</si>
  <si>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</si>
  <si>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</si>
  <si>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</si>
  <si>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</si>
  <si>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</si>
  <si>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</si>
  <si>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</si>
  <si>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</si>
  <si>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</si>
  <si>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</si>
  <si>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</si>
  <si>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</si>
  <si>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</si>
  <si>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</si>
  <si>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</si>
  <si>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</si>
  <si>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</si>
  <si>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</si>
  <si>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</si>
  <si>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</si>
  <si>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</si>
  <si>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</si>
  <si>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</si>
  <si>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</si>
  <si>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</si>
  <si>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</si>
  <si>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</si>
  <si>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</si>
  <si>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</si>
  <si>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</si>
  <si>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</si>
  <si>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</si>
  <si>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</si>
  <si>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</si>
  <si>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</si>
  <si>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</si>
  <si>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</si>
  <si>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</si>
  <si>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</si>
  <si>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</si>
  <si>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</si>
  <si>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</si>
  <si>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</si>
  <si>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</si>
  <si>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</si>
  <si>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</si>
  <si>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</si>
  <si>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</si>
  <si>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</si>
  <si>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</si>
  <si>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</si>
  <si>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</si>
  <si>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</si>
  <si>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</si>
  <si>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</si>
  <si>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</si>
  <si>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</si>
  <si>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</si>
  <si>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</si>
  <si>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</si>
  <si>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</si>
  <si>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</si>
  <si>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</si>
  <si>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</si>
  <si>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</si>
  <si>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</si>
  <si>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</si>
  <si>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</si>
  <si>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</si>
  <si>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</si>
  <si>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</si>
  <si>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</si>
  <si>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</si>
  <si>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</si>
  <si>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</si>
  <si>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</si>
  <si>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</si>
  <si>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</si>
  <si>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</si>
  <si>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</si>
  <si>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</si>
  <si>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</si>
  <si>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</si>
  <si>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</si>
  <si>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</si>
  <si>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</si>
  <si>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</si>
  <si>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</si>
  <si>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</si>
  <si>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</si>
  <si>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</si>
  <si>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</si>
  <si>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</si>
  <si>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</si>
  <si>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</si>
  <si>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</si>
  <si>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</si>
  <si>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</si>
  <si>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</si>
  <si>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</si>
  <si>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</si>
  <si>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</si>
  <si>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</si>
  <si>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</si>
  <si>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</si>
  <si>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</si>
  <si>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</si>
  <si>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</si>
  <si>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</si>
  <si>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</si>
  <si>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</si>
  <si>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</si>
  <si>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</si>
  <si>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</si>
  <si>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</si>
  <si>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</si>
  <si>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</si>
  <si>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</si>
  <si>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</si>
  <si>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</si>
  <si>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</si>
  <si>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</si>
  <si>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</si>
  <si>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</si>
  <si>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</si>
  <si>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</si>
  <si>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</si>
  <si>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</si>
  <si>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</si>
  <si>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</si>
  <si>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</si>
  <si>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</si>
  <si>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</si>
  <si>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</si>
  <si>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</si>
  <si>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</si>
  <si>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</si>
  <si>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</si>
  <si>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</si>
  <si>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</si>
  <si>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</si>
  <si>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</si>
  <si>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</si>
  <si>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</si>
  <si>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</si>
  <si>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</si>
  <si>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</si>
  <si>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</si>
  <si>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</si>
  <si>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</si>
  <si>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</si>
  <si>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</si>
  <si>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</si>
  <si>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</si>
  <si>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</si>
  <si>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</si>
  <si>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</si>
  <si>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</si>
  <si>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</si>
  <si>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</si>
  <si>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</si>
  <si>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</si>
  <si>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</si>
  <si>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</si>
  <si>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</si>
  <si>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</si>
  <si>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</si>
  <si>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</si>
  <si>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</si>
  <si>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</si>
  <si>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</si>
  <si>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</si>
  <si>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</si>
  <si>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</si>
  <si>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</si>
  <si>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</si>
  <si>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</si>
  <si>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</si>
  <si>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</si>
  <si>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</si>
  <si>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</si>
  <si>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</si>
  <si>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</si>
  <si>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</si>
  <si>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</si>
  <si>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</si>
  <si>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</si>
  <si>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</si>
  <si>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</si>
  <si>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</si>
  <si>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</si>
  <si>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</si>
  <si>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</si>
  <si>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</si>
  <si>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</si>
  <si>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</si>
  <si>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</si>
  <si>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</si>
  <si>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</si>
  <si>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</si>
  <si>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</si>
  <si>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</si>
  <si>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</si>
  <si>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</si>
  <si>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</si>
  <si>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</si>
  <si>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</si>
  <si>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</si>
  <si>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</si>
  <si>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</si>
  <si>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</si>
  <si>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</si>
  <si>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</si>
  <si>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</si>
  <si>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</si>
  <si>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</si>
  <si>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</si>
  <si>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</si>
  <si>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</si>
  <si>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</si>
  <si>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</si>
  <si>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</si>
  <si>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</si>
  <si>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</si>
  <si>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</si>
  <si>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</si>
  <si>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</si>
  <si>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</si>
  <si>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</si>
  <si>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</si>
  <si>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</si>
  <si>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</si>
  <si>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</si>
  <si>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</si>
  <si>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</si>
  <si>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</si>
  <si>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</si>
  <si>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</si>
  <si>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</si>
  <si>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</si>
  <si>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</si>
  <si>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</si>
  <si>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</si>
  <si>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</si>
  <si>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</si>
  <si>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</si>
  <si>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</si>
  <si>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</si>
  <si>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</si>
  <si>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</si>
  <si>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</si>
  <si>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</si>
  <si>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</si>
  <si>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</si>
  <si>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</si>
  <si>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</si>
  <si>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</si>
  <si>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</si>
  <si>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</si>
  <si>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</si>
  <si>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</si>
  <si>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</si>
  <si>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</si>
  <si>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</si>
  <si>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</si>
  <si>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</si>
  <si>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</si>
  <si>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</si>
  <si>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</si>
  <si>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</si>
  <si>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</si>
  <si>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</si>
  <si>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</si>
  <si>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</si>
  <si>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</si>
  <si>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</si>
  <si>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</si>
  <si>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</si>
  <si>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</si>
  <si>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</si>
  <si>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</si>
  <si>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</si>
  <si>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</si>
  <si>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</si>
  <si>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</si>
  <si>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</si>
  <si>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</si>
  <si>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</si>
  <si>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</si>
  <si>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</si>
  <si>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</si>
  <si>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</si>
  <si>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</si>
  <si>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</si>
  <si>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</si>
  <si>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</si>
  <si>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</si>
  <si>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</si>
  <si>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</si>
  <si>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</si>
  <si>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</si>
  <si>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</si>
  <si>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</si>
  <si>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</si>
  <si>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</si>
  <si>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</si>
  <si>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</si>
  <si>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</si>
  <si>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</si>
  <si>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</si>
  <si>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</si>
  <si>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</si>
  <si>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</si>
  <si>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</si>
  <si>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</si>
  <si>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</si>
  <si>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</si>
  <si>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</si>
  <si>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</si>
  <si>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</si>
  <si>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</si>
  <si>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</si>
  <si>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</si>
  <si>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</si>
  <si>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</si>
  <si>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</si>
  <si>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</si>
  <si>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</si>
  <si>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</si>
  <si>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</si>
  <si>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</si>
  <si>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</si>
  <si>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</si>
  <si>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</si>
  <si>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</si>
  <si>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</si>
  <si>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</si>
  <si>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</si>
  <si>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</si>
  <si>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</si>
  <si>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</si>
  <si>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</si>
  <si>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</si>
  <si>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</si>
  <si>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</si>
  <si>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</si>
  <si>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</si>
  <si>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</si>
  <si>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</si>
  <si>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</si>
  <si>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</si>
  <si>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</si>
  <si>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</si>
  <si>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</si>
  <si>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</si>
  <si>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</si>
  <si>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</si>
  <si>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</si>
  <si>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</si>
  <si>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</si>
  <si>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</si>
  <si>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</si>
  <si>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</si>
  <si>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</si>
  <si>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</si>
  <si>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</si>
  <si>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</si>
  <si>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</si>
  <si>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</si>
  <si>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</si>
  <si>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</si>
  <si>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</si>
  <si>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</si>
  <si>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</si>
  <si>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</si>
  <si>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</si>
  <si>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</si>
  <si>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</si>
  <si>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</si>
  <si>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</si>
  <si>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</si>
  <si>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</si>
  <si>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</si>
  <si>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</si>
  <si>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</si>
  <si>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</si>
  <si>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</si>
  <si>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</si>
  <si>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</si>
  <si>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</si>
  <si>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</si>
  <si>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</si>
  <si>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</si>
  <si>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</si>
  <si>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</si>
  <si>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</si>
  <si>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</si>
  <si>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</si>
  <si>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</si>
  <si>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</si>
  <si>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</si>
  <si>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</si>
  <si>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</si>
  <si>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</si>
  <si>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</si>
  <si>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</si>
  <si>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</si>
  <si>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</si>
  <si>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</si>
  <si>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</si>
  <si>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</si>
  <si>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</si>
  <si>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</si>
  <si>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</si>
  <si>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</si>
  <si>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</si>
  <si>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</si>
  <si>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</si>
  <si>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</si>
  <si>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</si>
  <si>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</si>
  <si>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</si>
  <si>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</si>
  <si>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</si>
  <si>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</si>
  <si>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</si>
  <si>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</si>
  <si>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</si>
  <si>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</si>
  <si>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</si>
  <si>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</si>
  <si>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</si>
  <si>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</si>
  <si>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</si>
  <si>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</si>
  <si>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</si>
  <si>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</si>
  <si>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</si>
  <si>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</si>
  <si>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</si>
  <si>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</si>
  <si>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</si>
  <si>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</si>
  <si>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</si>
  <si>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</si>
  <si>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</si>
  <si>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</si>
  <si>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</si>
  <si>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</si>
  <si>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</si>
  <si>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</si>
  <si>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</si>
  <si>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</si>
  <si>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</si>
  <si>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</si>
  <si>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</si>
  <si>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</si>
  <si>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</si>
  <si>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</si>
  <si>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</si>
  <si>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</si>
  <si>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</si>
  <si>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</si>
  <si>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</si>
  <si>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</si>
  <si>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</si>
  <si>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</si>
  <si>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</si>
  <si>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</si>
  <si>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</si>
  <si>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</si>
  <si>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</si>
  <si>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</si>
  <si>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</si>
  <si>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</si>
  <si>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</si>
  <si>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</si>
  <si>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</si>
  <si>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</si>
  <si>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</si>
  <si>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</si>
  <si>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</si>
  <si>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</si>
  <si>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</si>
  <si>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</si>
  <si>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</si>
  <si>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</si>
  <si>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</si>
  <si>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</si>
  <si>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</si>
  <si>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</si>
  <si>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</si>
  <si>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</si>
  <si>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</si>
  <si>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</si>
  <si>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</si>
  <si>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</si>
  <si>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</si>
  <si>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</si>
  <si>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</si>
  <si>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</si>
  <si>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</si>
  <si>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</si>
  <si>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</si>
  <si>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</si>
  <si>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</si>
  <si>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</si>
  <si>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</si>
  <si>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</si>
  <si>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</si>
  <si>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</si>
  <si>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</si>
  <si>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</si>
  <si>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</si>
  <si>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</si>
  <si>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</si>
  <si>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</si>
  <si>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</si>
  <si>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</si>
  <si>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</si>
  <si>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</si>
  <si>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</si>
  <si>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</si>
  <si>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</si>
  <si>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</si>
  <si>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</si>
  <si>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</si>
  <si>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</si>
  <si>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</si>
  <si>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</si>
  <si>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</si>
  <si>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</si>
  <si>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</si>
  <si>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</si>
  <si>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</si>
  <si>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</si>
  <si>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</si>
  <si>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</si>
  <si>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</si>
  <si>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</si>
  <si>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</si>
  <si>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</si>
  <si>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</si>
  <si>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</si>
  <si>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</si>
  <si>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</si>
  <si>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</si>
  <si>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</si>
  <si>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</si>
  <si>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</si>
  <si>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</si>
  <si>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</si>
  <si>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</si>
  <si>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</si>
  <si>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</si>
  <si>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</si>
  <si>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</si>
  <si>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</si>
  <si>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</si>
  <si>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</si>
  <si>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</si>
  <si>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</si>
  <si>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</si>
  <si>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</si>
  <si>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</si>
  <si>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</si>
  <si>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</si>
  <si>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</si>
  <si>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</si>
  <si>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</si>
  <si>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</si>
  <si>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</si>
  <si>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</si>
  <si>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</si>
  <si>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</si>
  <si>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</si>
  <si>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</si>
  <si>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</si>
  <si>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</si>
  <si>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</si>
  <si>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</si>
  <si>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</si>
  <si>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</si>
  <si>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</si>
  <si>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</si>
  <si>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</si>
  <si>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</si>
  <si>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</si>
  <si>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</si>
  <si>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</si>
  <si>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</si>
  <si>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</si>
  <si>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</si>
  <si>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</si>
  <si>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</si>
  <si>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</si>
  <si>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</si>
  <si>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</si>
  <si>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</si>
  <si>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</si>
  <si>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</si>
  <si>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</si>
  <si>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</si>
  <si>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</si>
  <si>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</si>
  <si>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</si>
  <si>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</si>
  <si>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</si>
  <si>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</si>
  <si>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</si>
  <si>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</si>
  <si>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</si>
  <si>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</si>
  <si>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</si>
  <si>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</si>
  <si>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</si>
  <si>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</si>
  <si>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</si>
  <si>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</si>
  <si>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</si>
  <si>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</si>
  <si>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</si>
  <si>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</si>
  <si>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</si>
  <si>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</si>
  <si>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</si>
  <si>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</si>
  <si>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</si>
  <si>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</si>
  <si>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</si>
  <si>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</si>
  <si>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</si>
  <si>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</si>
  <si>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</si>
  <si>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</si>
  <si>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</si>
  <si>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</si>
  <si>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</si>
  <si>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</si>
  <si>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</si>
  <si>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</si>
  <si>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</si>
  <si>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</si>
  <si>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</si>
  <si>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</si>
  <si>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</si>
  <si>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</si>
  <si>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</si>
  <si>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</si>
  <si>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</si>
  <si>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</si>
  <si>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</si>
  <si>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</si>
  <si>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</si>
  <si>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</si>
  <si>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</si>
  <si>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</si>
  <si>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</si>
  <si>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</si>
  <si>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</si>
  <si>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</si>
  <si>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</si>
  <si>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</si>
  <si>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</si>
  <si>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</si>
  <si>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</si>
  <si>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</si>
  <si>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</si>
  <si>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</si>
  <si>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</si>
  <si>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</si>
  <si>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</si>
  <si>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</si>
  <si>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</si>
  <si>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</si>
  <si>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</si>
  <si>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</si>
  <si>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</si>
  <si>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</si>
  <si>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</si>
  <si>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</si>
  <si>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</si>
  <si>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</si>
  <si>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</si>
  <si>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</si>
  <si>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</si>
  <si>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</si>
  <si>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</si>
  <si>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</si>
  <si>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</si>
  <si>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</si>
  <si>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</si>
  <si>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</si>
  <si>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</si>
  <si>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</si>
  <si>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</si>
  <si>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</si>
  <si>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</si>
  <si>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</si>
  <si>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</si>
  <si>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</si>
  <si>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</si>
  <si>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</si>
  <si>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</si>
  <si>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</si>
  <si>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</si>
  <si>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</si>
  <si>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</si>
  <si>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</si>
  <si>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</si>
  <si>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</si>
  <si>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</si>
  <si>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</si>
  <si>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</si>
  <si>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</si>
  <si>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</si>
  <si>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</si>
  <si>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</si>
  <si>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</si>
  <si>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</si>
  <si>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</si>
  <si>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</si>
  <si>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</si>
  <si>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</si>
  <si>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</si>
  <si>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</si>
  <si>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</si>
  <si>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</si>
  <si>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</si>
  <si>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</si>
  <si>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</si>
  <si>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</si>
  <si>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</si>
  <si>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</si>
  <si>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</si>
  <si>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</si>
  <si>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</si>
  <si>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</si>
  <si>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</si>
  <si>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</si>
  <si>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</si>
  <si>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</si>
  <si>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</si>
  <si>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</si>
  <si>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</si>
  <si>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</si>
  <si>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</si>
  <si>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</si>
  <si>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</si>
  <si>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</si>
  <si>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</si>
  <si>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</si>
  <si>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</si>
  <si>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</si>
  <si>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</si>
  <si>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</si>
  <si>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</si>
  <si>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</si>
  <si>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</si>
  <si>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</si>
  <si>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</si>
  <si>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</si>
  <si>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</si>
  <si>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</si>
  <si>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</si>
  <si>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</si>
  <si>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</si>
  <si>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</si>
  <si>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</si>
  <si>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</si>
  <si>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</si>
  <si>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</si>
  <si>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</si>
  <si>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</si>
  <si>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</si>
  <si>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</si>
  <si>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</si>
  <si>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</si>
  <si>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</si>
  <si>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</si>
  <si>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</si>
  <si>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</si>
  <si>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</si>
  <si>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</si>
  <si>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</si>
  <si>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</si>
  <si>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</si>
  <si>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</si>
  <si>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</si>
  <si>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</si>
  <si>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</si>
  <si>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</si>
  <si>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</si>
  <si>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</si>
  <si>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</si>
  <si>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</si>
  <si>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</si>
  <si>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</si>
  <si>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</si>
  <si>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</si>
  <si>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</si>
  <si>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</si>
  <si>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</si>
  <si>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</si>
  <si>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</si>
  <si>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</si>
  <si>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</si>
  <si>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</si>
  <si>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</si>
  <si>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</si>
  <si>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</si>
  <si>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</si>
  <si>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</si>
  <si>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</si>
  <si>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</si>
  <si>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</si>
  <si>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</si>
  <si>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</si>
  <si>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</si>
  <si>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</si>
  <si>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</si>
  <si>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</si>
  <si>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</si>
  <si>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</si>
  <si>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</si>
  <si>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</si>
  <si>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</si>
  <si>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</si>
  <si>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</si>
  <si>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</si>
  <si>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</si>
  <si>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</si>
  <si>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</si>
  <si>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</si>
  <si>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</si>
  <si>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</si>
  <si>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</si>
  <si>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</si>
  <si>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</si>
  <si>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</si>
  <si>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</si>
  <si>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</si>
  <si>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</si>
  <si>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</si>
  <si>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</si>
  <si>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</si>
  <si>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</si>
  <si>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</si>
  <si>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</si>
  <si>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</si>
  <si>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</si>
  <si>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</si>
  <si>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</si>
  <si>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</si>
  <si>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</si>
  <si>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</si>
  <si>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</si>
  <si>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</si>
  <si>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</si>
  <si>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</si>
  <si>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</si>
  <si>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</si>
  <si>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</si>
  <si>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</si>
  <si>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</si>
  <si>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</si>
  <si>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</si>
  <si>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</si>
  <si>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</si>
  <si>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</si>
  <si>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</si>
  <si>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</si>
  <si>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</si>
  <si>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</si>
  <si>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</si>
  <si>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</si>
  <si>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</si>
  <si>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</si>
  <si>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</si>
  <si>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</si>
  <si>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</si>
  <si>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</si>
  <si>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</si>
  <si>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</si>
  <si>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</si>
  <si>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</si>
  <si>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</si>
  <si>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</si>
  <si>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</si>
  <si>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</si>
  <si>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</si>
  <si>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</si>
  <si>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</si>
  <si>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</si>
  <si>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</si>
  <si>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</si>
  <si>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</si>
  <si>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</si>
  <si>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</si>
  <si>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</si>
  <si>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</si>
  <si>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</si>
  <si>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</si>
  <si>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</si>
  <si>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</si>
  <si>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</si>
  <si>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</si>
  <si>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</si>
  <si>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</si>
  <si>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</si>
  <si>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</si>
  <si>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</si>
  <si>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</si>
  <si>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</si>
  <si>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</si>
  <si>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</si>
  <si>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</si>
  <si>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</si>
  <si>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</si>
  <si>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</si>
  <si>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</si>
  <si>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</si>
  <si>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</si>
  <si>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</si>
  <si>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</si>
  <si>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</si>
  <si>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</si>
  <si>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</si>
  <si>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</si>
  <si>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</si>
  <si>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</si>
  <si>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</si>
  <si>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</si>
  <si>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</si>
  <si>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</si>
  <si>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</si>
  <si>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</si>
  <si>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</si>
  <si>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</si>
  <si>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</si>
  <si>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</si>
  <si>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</si>
  <si>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</si>
  <si>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</si>
  <si>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</si>
  <si>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</si>
  <si>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</si>
  <si>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</si>
  <si>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</si>
  <si>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</si>
  <si>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</si>
  <si>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</si>
  <si>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</si>
  <si>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</si>
  <si>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</si>
  <si>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</si>
  <si>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</si>
  <si>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</si>
  <si>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</si>
  <si>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</si>
  <si>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</si>
  <si>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</si>
  <si>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</si>
  <si>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</si>
  <si>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</si>
  <si>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</si>
  <si>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</si>
  <si>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</si>
  <si>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</si>
  <si>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</si>
  <si>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</si>
  <si>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</si>
  <si>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</si>
  <si>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</si>
  <si>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</si>
  <si>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</si>
  <si>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</si>
  <si>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</si>
  <si>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</si>
  <si>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</si>
  <si>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</si>
  <si>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</si>
  <si>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</si>
  <si>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</si>
  <si>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</si>
  <si>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</si>
  <si>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</si>
  <si>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</si>
  <si>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</si>
  <si>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</si>
  <si>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</si>
  <si>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</si>
  <si>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</si>
  <si>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</si>
  <si>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</si>
  <si>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</si>
  <si>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</si>
  <si>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</si>
  <si>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</si>
  <si>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</si>
  <si>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</si>
  <si>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</si>
  <si>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</si>
  <si>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</si>
  <si>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</si>
  <si>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</si>
  <si>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</si>
  <si>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</si>
  <si>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</si>
  <si>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</si>
  <si>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</si>
  <si>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</si>
  <si>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</si>
  <si>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</si>
  <si>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</si>
  <si>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</si>
  <si>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</si>
  <si>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</si>
  <si>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</si>
  <si>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</si>
  <si>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</si>
  <si>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</si>
  <si>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</si>
  <si>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</si>
  <si>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</si>
  <si>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</si>
  <si>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</si>
  <si>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</si>
  <si>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</si>
  <si>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</si>
  <si>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</si>
  <si>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</si>
  <si>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</si>
  <si>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</si>
  <si>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</si>
  <si>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</si>
  <si>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</si>
  <si>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</si>
  <si>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</si>
  <si>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</si>
  <si>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</si>
  <si>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</si>
  <si>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</si>
  <si>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</si>
  <si>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</si>
  <si>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</si>
  <si>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</si>
  <si>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</si>
  <si>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</si>
  <si>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</si>
  <si>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</si>
  <si>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</si>
  <si>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</si>
  <si>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</si>
  <si>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</si>
  <si>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</si>
  <si>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</si>
  <si>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</si>
  <si>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</si>
  <si>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</si>
  <si>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</si>
  <si>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</si>
  <si>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</si>
  <si>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</si>
  <si>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</si>
  <si>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</si>
  <si>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</si>
  <si>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</si>
  <si>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</si>
  <si>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</si>
  <si>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</si>
  <si>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</si>
  <si>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</si>
  <si>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</si>
  <si>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</si>
  <si>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</si>
  <si>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</si>
  <si>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</si>
  <si>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</si>
  <si>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</si>
  <si>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</si>
  <si>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</si>
  <si>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</si>
  <si>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</si>
  <si>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</si>
  <si>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</si>
  <si>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</si>
  <si>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</si>
  <si>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</si>
  <si>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</si>
  <si>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</si>
  <si>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</si>
  <si>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</si>
  <si>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</si>
  <si>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</si>
  <si>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</si>
  <si>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</si>
  <si>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</si>
  <si>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</si>
  <si>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</si>
  <si>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</si>
  <si>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</si>
  <si>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</si>
  <si>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</si>
  <si>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</si>
  <si>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</si>
  <si>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</si>
  <si>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</si>
  <si>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</si>
  <si>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</si>
  <si>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</si>
  <si>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</si>
  <si>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</si>
  <si>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</si>
  <si>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</si>
  <si>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</si>
  <si>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</si>
  <si>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</si>
  <si>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</si>
  <si>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</si>
  <si>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</si>
  <si>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</si>
  <si>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</si>
  <si>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</si>
  <si>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</si>
  <si>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</si>
  <si>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</si>
  <si>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</si>
  <si>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</si>
  <si>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</si>
  <si>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</si>
  <si>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</si>
  <si>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</si>
  <si>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</si>
  <si>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</si>
  <si>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</si>
  <si>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</si>
  <si>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</si>
  <si>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</si>
  <si>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</si>
  <si>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</si>
  <si>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</si>
  <si>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</si>
  <si>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</si>
  <si>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</si>
  <si>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</si>
  <si>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</si>
  <si>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</si>
  <si>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</si>
  <si>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</si>
  <si>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</si>
  <si>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</si>
  <si>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</si>
  <si>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</si>
  <si>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</si>
  <si>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</si>
  <si>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</si>
  <si>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</si>
  <si>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</si>
  <si>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</si>
  <si>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</si>
  <si>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</si>
  <si>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</si>
  <si>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</si>
  <si>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</si>
  <si>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</si>
  <si>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</si>
  <si>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</si>
  <si>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</si>
  <si>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</si>
  <si>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</si>
  <si>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</si>
  <si>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</si>
  <si>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</si>
  <si>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</si>
  <si>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</si>
  <si>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</si>
  <si>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</si>
  <si>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</si>
  <si>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</si>
  <si>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</si>
  <si>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</si>
  <si>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</si>
  <si>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</si>
  <si>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</si>
  <si>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</si>
  <si>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</si>
  <si>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</si>
  <si>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</si>
  <si>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</si>
  <si>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</si>
  <si>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</si>
  <si>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</si>
  <si>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</si>
  <si>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</si>
  <si>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</si>
  <si>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</si>
  <si>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</si>
  <si>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</si>
  <si>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</si>
  <si>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</si>
  <si>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</si>
  <si>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</si>
  <si>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</si>
  <si>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</si>
  <si>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</si>
  <si>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</si>
  <si>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</si>
  <si>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</si>
  <si>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</si>
  <si>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</si>
  <si>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</si>
  <si>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</si>
  <si>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</si>
  <si>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</si>
  <si>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</si>
  <si>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</si>
  <si>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</si>
  <si>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</si>
  <si>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</si>
  <si>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</si>
  <si>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</si>
  <si>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</si>
  <si>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</si>
  <si>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</si>
  <si>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</si>
  <si>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</si>
  <si>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</si>
  <si>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</si>
  <si>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</si>
  <si>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</si>
  <si>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</si>
  <si>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</si>
  <si>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</si>
  <si>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</si>
  <si>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</si>
  <si>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</si>
  <si>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</si>
  <si>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</si>
  <si>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</si>
  <si>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</si>
  <si>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</si>
  <si>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</si>
  <si>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</si>
  <si>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</si>
  <si>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</si>
  <si>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</si>
  <si>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</si>
  <si>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</si>
  <si>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</si>
  <si>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</si>
  <si>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</si>
  <si>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</si>
  <si>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</si>
  <si>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</si>
  <si>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</si>
  <si>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</si>
  <si>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</si>
  <si>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</si>
  <si>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</si>
  <si>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</si>
  <si>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</si>
  <si>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</si>
  <si>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</si>
  <si>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</si>
  <si>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</si>
  <si>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</si>
  <si>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</si>
  <si>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</si>
  <si>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</si>
  <si>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</si>
  <si>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</si>
  <si>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</si>
  <si>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</si>
  <si>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</si>
  <si>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</si>
  <si>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</si>
  <si>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</si>
  <si>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</si>
  <si>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</si>
  <si>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</si>
  <si>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</si>
  <si>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</si>
  <si>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</si>
  <si>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</si>
  <si>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</si>
  <si>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</si>
  <si>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</si>
  <si>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</si>
  <si>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</si>
  <si>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</si>
  <si>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</si>
  <si>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</si>
  <si>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</si>
  <si>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</si>
  <si>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</si>
  <si>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</si>
  <si>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</si>
  <si>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</si>
  <si>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</si>
  <si>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</si>
  <si>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</si>
  <si>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</si>
  <si>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</si>
  <si>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</si>
  <si>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</si>
  <si>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</si>
  <si>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</si>
  <si>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</si>
  <si>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</si>
  <si>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</si>
  <si>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</si>
  <si>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</si>
  <si>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</si>
  <si>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</si>
  <si>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</si>
  <si>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</si>
  <si>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</si>
  <si>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</si>
  <si>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</si>
  <si>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</si>
  <si>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</si>
  <si>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</si>
  <si>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</si>
  <si>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</si>
  <si>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</si>
  <si>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</si>
  <si>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</si>
  <si>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</si>
  <si>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</si>
  <si>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</si>
  <si>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</si>
  <si>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</si>
  <si>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</si>
  <si>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</si>
  <si>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</si>
  <si>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</si>
  <si>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</si>
  <si>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</si>
  <si>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</si>
  <si>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</si>
  <si>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</si>
  <si>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</si>
  <si>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</si>
  <si>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</si>
  <si>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</si>
  <si>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</si>
  <si>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</si>
  <si>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</si>
  <si>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</si>
  <si>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</si>
  <si>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</si>
  <si>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</si>
  <si>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</si>
  <si>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</si>
  <si>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</si>
  <si>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</si>
  <si>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</si>
  <si>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</si>
  <si>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</si>
  <si>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</si>
  <si>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</si>
  <si>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</si>
  <si>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</si>
  <si>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</si>
  <si>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</si>
  <si>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</si>
  <si>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</si>
  <si>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</si>
  <si>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</si>
  <si>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</si>
  <si>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</si>
  <si>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</si>
  <si>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</si>
  <si>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</si>
  <si>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</si>
  <si>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</si>
  <si>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</si>
  <si>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</si>
  <si>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</si>
  <si>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</si>
  <si>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</si>
  <si>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</si>
  <si>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</si>
  <si>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</si>
  <si>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</si>
  <si>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</si>
  <si>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</si>
  <si>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</si>
  <si>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</si>
  <si>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</si>
  <si>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</si>
  <si>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</si>
  <si>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</si>
  <si>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</si>
  <si>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</si>
  <si>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</si>
  <si>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</si>
  <si>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</si>
  <si>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</si>
  <si>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</si>
  <si>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</si>
  <si>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</si>
  <si>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</si>
  <si>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</si>
  <si>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</si>
  <si>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</si>
  <si>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</si>
  <si>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</si>
  <si>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</si>
  <si>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</si>
  <si>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</si>
  <si>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</si>
  <si>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</si>
  <si>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</si>
  <si>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</si>
  <si>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</si>
  <si>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</si>
  <si>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</si>
  <si>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</si>
  <si>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</si>
  <si>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</si>
  <si>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</si>
  <si>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</si>
  <si>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</si>
  <si>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</si>
  <si>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</si>
  <si>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</si>
  <si>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</si>
  <si>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</si>
  <si>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</si>
  <si>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</si>
  <si>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</si>
  <si>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</si>
  <si>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</si>
  <si>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</si>
  <si>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</si>
  <si>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</si>
  <si>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</si>
  <si>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</si>
  <si>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</si>
  <si>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</si>
  <si>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</si>
  <si>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</si>
  <si>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</si>
  <si>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</si>
  <si>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</si>
  <si>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</si>
  <si>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</si>
  <si>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</si>
  <si>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</si>
  <si>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</si>
  <si>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</si>
  <si>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</si>
  <si>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</si>
  <si>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</si>
  <si>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</si>
  <si>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</si>
  <si>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</si>
  <si>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</si>
  <si>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</si>
  <si>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</si>
  <si>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</si>
  <si>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</si>
  <si>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</si>
  <si>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</si>
  <si>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</si>
  <si>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</si>
  <si>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</si>
  <si>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</si>
  <si>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</si>
  <si>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</si>
  <si>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</si>
  <si>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</si>
  <si>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</si>
  <si>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</si>
  <si>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</si>
  <si>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</si>
  <si>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</si>
  <si>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</si>
  <si>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</si>
  <si>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</si>
  <si>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</si>
  <si>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</si>
  <si>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</si>
  <si>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</si>
  <si>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</si>
  <si>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</si>
  <si>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</si>
  <si>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</si>
  <si>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</si>
  <si>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</si>
  <si>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</si>
  <si>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</si>
  <si>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</si>
  <si>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</si>
  <si>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</si>
  <si>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</si>
  <si>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</si>
  <si>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</si>
  <si>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</si>
  <si>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</si>
  <si>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</si>
  <si>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</si>
  <si>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</si>
  <si>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</si>
  <si>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</si>
  <si>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</si>
  <si>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</si>
  <si>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</si>
  <si>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</si>
  <si>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</si>
  <si>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</si>
  <si>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</si>
  <si>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</si>
  <si>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</si>
  <si>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</si>
  <si>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</si>
  <si>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</si>
  <si>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</si>
  <si>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</si>
  <si>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</si>
  <si>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</si>
  <si>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</si>
  <si>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</si>
  <si>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</si>
  <si>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</si>
  <si>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</si>
  <si>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</si>
  <si>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</si>
  <si>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</si>
  <si>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</si>
  <si>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</si>
  <si>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</si>
  <si>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</si>
  <si>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</si>
  <si>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</si>
  <si>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</si>
  <si>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</si>
  <si>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</si>
  <si>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</si>
  <si>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</si>
  <si>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</si>
  <si>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</si>
  <si>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</si>
  <si>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</si>
  <si>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</si>
  <si>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</si>
  <si>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</si>
  <si>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</si>
  <si>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</si>
  <si>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</si>
  <si>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</si>
  <si>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</si>
  <si>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</si>
  <si>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</si>
  <si>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</si>
  <si>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</si>
  <si>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</si>
  <si>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</si>
  <si>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</si>
  <si>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</si>
  <si>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</si>
  <si>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</si>
  <si>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</si>
  <si>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</si>
  <si>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</si>
  <si>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</si>
  <si>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</si>
  <si>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</si>
  <si>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</si>
  <si>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</si>
  <si>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</si>
  <si>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</si>
  <si>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</si>
  <si>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</si>
  <si>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</si>
  <si>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</si>
  <si>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</si>
  <si>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</si>
  <si>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</si>
  <si>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</si>
  <si>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</si>
  <si>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</si>
  <si>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</si>
  <si>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</si>
  <si>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</si>
  <si>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</si>
  <si>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</si>
  <si>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</si>
  <si>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</si>
  <si>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</si>
  <si>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</si>
  <si>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</si>
  <si>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</si>
  <si>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</si>
  <si>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</si>
  <si>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</si>
  <si>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</si>
  <si>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</si>
  <si>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</si>
  <si>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</si>
  <si>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</si>
  <si>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</si>
  <si>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</si>
  <si>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</si>
  <si>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</si>
  <si>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</si>
  <si>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</si>
  <si>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</si>
  <si>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</si>
  <si>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</si>
  <si>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</si>
  <si>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</si>
  <si>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</si>
  <si>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</si>
  <si>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</si>
  <si>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</si>
  <si>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</si>
  <si>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</si>
  <si>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</si>
  <si>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</si>
  <si>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</si>
  <si>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</si>
  <si>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</si>
  <si>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</si>
  <si>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</si>
  <si>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</si>
  <si>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</si>
  <si>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</si>
  <si>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</si>
  <si>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</si>
  <si>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</si>
  <si>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</si>
  <si>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</si>
  <si>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</si>
  <si>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</si>
  <si>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</si>
  <si>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</si>
  <si>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</si>
  <si>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</si>
  <si>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</si>
  <si>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</si>
  <si>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</si>
  <si>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</si>
  <si>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</si>
  <si>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</si>
  <si>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</si>
  <si>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</si>
  <si>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</si>
  <si>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</si>
  <si>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</si>
  <si>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</si>
  <si>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</si>
  <si>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</si>
  <si>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</si>
  <si>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</si>
  <si>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</si>
  <si>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</si>
  <si>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</si>
  <si>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</si>
  <si>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</si>
  <si>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</si>
  <si>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</si>
  <si>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</si>
  <si>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</si>
  <si>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</si>
  <si>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</si>
  <si>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</si>
  <si>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</si>
  <si>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</si>
  <si>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</si>
  <si>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</si>
  <si>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</si>
  <si>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</si>
  <si>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</si>
  <si>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</si>
  <si>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</si>
  <si>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</si>
  <si>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</si>
  <si>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</si>
  <si>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</si>
  <si>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</si>
  <si>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</si>
  <si>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</si>
  <si>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</si>
  <si>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</si>
  <si>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</si>
  <si>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</si>
  <si>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</si>
  <si>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</si>
  <si>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</si>
  <si>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</si>
  <si>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</si>
  <si>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</si>
  <si>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</si>
  <si>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</si>
  <si>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</si>
  <si>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</si>
  <si>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</si>
  <si>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</si>
  <si>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</si>
  <si>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</si>
  <si>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</si>
  <si>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</si>
  <si>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</si>
  <si>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</si>
  <si>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</si>
  <si>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</si>
  <si>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</si>
  <si>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</si>
  <si>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</si>
  <si>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</si>
  <si>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</si>
  <si>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</si>
  <si>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</si>
  <si>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</si>
  <si>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</si>
  <si>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</si>
  <si>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</si>
  <si>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</si>
  <si>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</si>
  <si>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</si>
  <si>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</si>
  <si>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</si>
  <si>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</si>
  <si>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</si>
  <si>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</si>
  <si>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</si>
  <si>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</si>
  <si>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</si>
  <si>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</si>
  <si>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</si>
  <si>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</si>
  <si>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</si>
  <si>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</si>
  <si>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</si>
  <si>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</si>
  <si>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</si>
  <si>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</si>
  <si>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</si>
  <si>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</si>
  <si>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</si>
  <si>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</si>
  <si>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</si>
  <si>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</si>
  <si>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</si>
  <si>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</si>
  <si>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</si>
  <si>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</si>
  <si>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</si>
  <si>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</si>
  <si>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</si>
  <si>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</si>
  <si>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</si>
  <si>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</si>
  <si>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</si>
  <si>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</si>
  <si>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</si>
  <si>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</si>
  <si>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</si>
  <si>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</si>
  <si>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</si>
  <si>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</si>
  <si>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</si>
  <si>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</si>
  <si>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</si>
  <si>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</si>
  <si>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</si>
  <si>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</si>
  <si>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</si>
  <si>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</si>
  <si>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</si>
  <si>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</si>
  <si>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</si>
  <si>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</si>
  <si>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</si>
  <si>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</si>
  <si>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</si>
  <si>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</si>
  <si>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</si>
  <si>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</si>
  <si>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</si>
  <si>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</si>
  <si>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</si>
  <si>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</si>
  <si>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</si>
  <si>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</si>
  <si>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</si>
  <si>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</si>
  <si>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</si>
  <si>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</si>
  <si>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</si>
  <si>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</si>
  <si>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</si>
  <si>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</si>
  <si>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</si>
  <si>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</si>
  <si>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</si>
  <si>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</si>
  <si>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</si>
  <si>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</si>
  <si>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</si>
  <si>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</si>
  <si>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</si>
  <si>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</si>
  <si>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</si>
  <si>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</si>
  <si>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</si>
  <si>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</si>
  <si>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</si>
  <si>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</si>
  <si>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</si>
  <si>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</si>
  <si>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</si>
  <si>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</si>
  <si>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</si>
  <si>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</si>
  <si>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</si>
  <si>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</si>
  <si>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</si>
  <si>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</si>
  <si>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</si>
  <si>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</si>
  <si>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</si>
  <si>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</si>
  <si>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</si>
  <si>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</si>
  <si>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</si>
  <si>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</si>
  <si>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</si>
  <si>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</si>
  <si>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</si>
  <si>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</si>
  <si>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</si>
  <si>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</si>
  <si>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</si>
  <si>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</si>
  <si>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</si>
  <si>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</si>
  <si>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</si>
  <si>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</si>
  <si>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</si>
  <si>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</si>
  <si>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</si>
  <si>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</si>
  <si>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</si>
  <si>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</si>
  <si>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</si>
  <si>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</si>
  <si>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</si>
  <si>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</si>
  <si>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</si>
  <si>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</si>
  <si>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</si>
  <si>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</si>
  <si>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</si>
  <si>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</si>
  <si>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</si>
  <si>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</si>
  <si>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</si>
  <si>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</si>
  <si>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</si>
  <si>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</si>
  <si>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</si>
  <si>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</si>
  <si>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</si>
  <si>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</si>
  <si>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</si>
  <si>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</si>
  <si>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</si>
  <si>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</si>
  <si>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</si>
  <si>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</si>
  <si>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</si>
  <si>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</si>
  <si>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</si>
  <si>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</si>
  <si>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</si>
  <si>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</si>
  <si>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</si>
  <si>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</si>
  <si>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</si>
  <si>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</si>
  <si>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</si>
  <si>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</si>
  <si>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</si>
  <si>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</si>
  <si>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</si>
  <si>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</si>
  <si>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</si>
  <si>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</si>
  <si>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</si>
  <si>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</si>
  <si>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</si>
  <si>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</si>
  <si>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</si>
  <si>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</si>
  <si>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</si>
  <si>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</si>
  <si>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</si>
  <si>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</si>
  <si>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</si>
  <si>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</si>
  <si>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</si>
  <si>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</si>
  <si>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</si>
  <si>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</si>
  <si>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</si>
  <si>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</si>
  <si>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</si>
  <si>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</si>
  <si>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</si>
  <si>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</si>
  <si>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</si>
  <si>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</si>
  <si>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</si>
  <si>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</si>
  <si>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</si>
  <si>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</si>
  <si>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</si>
  <si>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</si>
  <si>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</si>
  <si>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</si>
  <si>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</si>
  <si>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</si>
  <si>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</si>
  <si>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</si>
  <si>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</si>
  <si>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</si>
  <si>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</si>
  <si>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</si>
  <si>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</si>
  <si>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</si>
  <si>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</si>
  <si>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</si>
  <si>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</si>
  <si>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</si>
  <si>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</si>
  <si>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</si>
  <si>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</si>
  <si>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</si>
  <si>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</si>
  <si>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</si>
  <si>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</si>
  <si>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</si>
  <si>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</si>
  <si>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</si>
  <si>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</si>
  <si>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</si>
  <si>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</si>
  <si>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</si>
  <si>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</si>
  <si>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</si>
  <si>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</si>
  <si>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</si>
  <si>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</si>
  <si>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</si>
  <si>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</si>
  <si>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</si>
  <si>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</si>
  <si>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</si>
  <si>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</si>
  <si>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</si>
  <si>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</si>
  <si>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</si>
  <si>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</si>
  <si>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</si>
  <si>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</si>
  <si>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</si>
  <si>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</si>
  <si>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</si>
  <si>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</si>
  <si>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</si>
  <si>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</si>
  <si>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</si>
  <si>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</si>
  <si>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</si>
  <si>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</si>
  <si>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</si>
  <si>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</si>
  <si>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</si>
  <si>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</si>
  <si>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</si>
  <si>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</si>
  <si>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</si>
  <si>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</si>
  <si>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</si>
  <si>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</si>
  <si>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</si>
  <si>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</si>
  <si>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</si>
  <si>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</si>
  <si>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</si>
  <si>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</si>
  <si>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</si>
  <si>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</si>
  <si>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</si>
  <si>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</si>
  <si>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</si>
  <si>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</si>
  <si>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</si>
  <si>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</si>
  <si>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</si>
  <si>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</si>
  <si>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</si>
  <si>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</si>
  <si>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</si>
  <si>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</si>
  <si>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</si>
  <si>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</si>
  <si>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</si>
  <si>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</si>
  <si>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</si>
  <si>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</si>
  <si>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</si>
  <si>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</si>
  <si>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</si>
  <si>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</si>
  <si>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</si>
  <si>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</si>
  <si>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</si>
  <si>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</si>
  <si>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</si>
  <si>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</si>
  <si>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</si>
  <si>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</si>
  <si>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</si>
  <si>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</si>
  <si>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</si>
  <si>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</si>
  <si>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</si>
  <si>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</si>
  <si>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</si>
  <si>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</si>
  <si>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</si>
  <si>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</si>
  <si>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</si>
  <si>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</si>
  <si>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</si>
  <si>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</si>
  <si>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</si>
  <si>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</si>
  <si>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</si>
  <si>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</si>
  <si>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</si>
  <si>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</si>
  <si>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</si>
  <si>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</si>
  <si>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</si>
  <si>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</si>
  <si>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</si>
  <si>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</si>
  <si>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</si>
  <si>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</si>
  <si>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</si>
  <si>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</si>
  <si>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</si>
  <si>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</si>
  <si>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</si>
  <si>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</si>
  <si>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</si>
  <si>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</si>
  <si>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</si>
  <si>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</si>
  <si>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</si>
  <si>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</si>
  <si>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on the way ETA: 40 Mins </t>
  </si>
  <si>
    <t>PCM-20251126-00001107</t>
  </si>
  <si>
    <t>PCM-20251126-00001050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</si>
</sst>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3" dataDxfId="22" headerRowBorderDxfId="20" tableBorderDxfId="21">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324.64629560185131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45987.594721527777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45987.594721527777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45987.594721527777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45987.594721527777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45987.594721527777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45987.594721527777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45987.594721527777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45987.594721527777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45987.594721527777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45987.594721527777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45987.594721527777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45987.594721527777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45987.594721527777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45987.594721527777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45987.594721527777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45987.594721527777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45987.594721527777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45987.594721527777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45987.594721527777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45987.594721527777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45987.594721527777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45987.594721527777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45987.594721527777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45987.594721527777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45987.594721527777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45987.594721527777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45987.594721527777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45987.594721527777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45987.594721527777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45987.594721527777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45987.594721527777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45987.594721527777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45987.594721527777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45987.594721527777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45987.594721527777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45987.594721527777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45987.594721527777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45987.594721527777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45987.594721527777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45987.594721527777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45987.594721527777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45987.594721527777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45987.594721527777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45987.594721527777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45987.594721527777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45987.594721527777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45987.594721527777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45987.594721527777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45987.594721527777</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45987.594721527777</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2EF8A250-A853-4C0E-A337-F0CD213F4727}"/>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162.59488356481597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3.2073025462959777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45987.594721527777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45987.594721527777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45987.594721527777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45987.594721527777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45987.594721527777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45987.594721527777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45987.594721527777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45987.594721527777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45987.594721527777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45987.594721527777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45987.594721527777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45987.594721527777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45987.594721527777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45987.594721527777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45987.594721527777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45987.594721527777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45987.594721527777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45987.594721527777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45987.594721527777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45987.594721527777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45987.594721527777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45987.594721527777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45987.594721527777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45987.594721527777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45987.594721527777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45987.594721527777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45987.594721527777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45987.594721527777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45987.594721527777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45987.594721527777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45987.594721527777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45987.594721527777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45987.594721527777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45987.594721527777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45987.594721527777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45987.594721527777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45987.594721527777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45987.594721527777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45987.594721527777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45987.594721527777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45987.594721527777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45987.594721527777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45987.594721527777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45987.594721527777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45987.594721527777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45987.594721527777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45987.594721527777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45987.594721527777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45987.594721527777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45987.594721527777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45987.594721527777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45987.594721527777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45987.594721527777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45987.594721527777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45987.594721527777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45987.594721527777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45987.594721527777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45987.594721527777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45987.594721527777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45987.594721527777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45987.594721527777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45987.594721527777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45987.594721527777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45987.594721527777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45987.594721527777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45987.594721527777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45987.594721527777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45987.594721527777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45987.594721527777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45987.594721527777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45987.594721527777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45987.594721527777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45987.594721527777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45987.594721527777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45987.594721527777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45987.594721527777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45987.594721527777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45987.594721527777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45987.594721527777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45987.594721527777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45987.594721527777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45987.594721527777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45987.594721527777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45987.594721527777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45987.594721527777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45987.594721527777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45987.594721527777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45987.594721527777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45987.594721527777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45987.594721527777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45987.594721527777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45987.594721527777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45987.594721527777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45987.594721527777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45987.594721527777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45987.594721527777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45987.594721527777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45987.594721527777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45987.594721527777</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45987.594721527777</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45987.594721527777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45987.594721527777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45987.594721527777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45987.594721527777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45987.594721527777</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45987.594721527777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45987.594721527777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45987.594721527777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45987.594721527777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45987.594721527777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45987.594721527777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45987.594721527777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45987.594721527777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45987.594721527777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45987.594721527777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45987.594721527777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45987.594721527777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45987.594721527777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45987.594721527777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45987.594721527777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45987.594721527777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45987.594721527777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45987.594721527777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45987.594721527777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45987.594721527777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45987.594721527777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45987.594721527777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45987.594721527777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45987.594721527777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45987.594721527777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45987.594721527777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45987.594721527777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45987.594721527777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45987.594721527777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45987.594721527777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45987.594721527777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45987.594721527777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45987.594721527777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45987.594721527777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45987.594721527777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45987.594721527777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45987.594721527777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45987.594721527777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45987.594721527777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45987.594721527777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45987.594721527777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45987.594721527777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45987.594721527777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45987.594721527777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45987.594721527777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45987.594721527777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45987.594721527777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45987.594721527777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45987.594721527777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45987.594721527777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45987.594721527777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45987.594721527777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45987.594721527777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45987.594721527777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45987.594721527777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45987.594721527777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45987.594721527777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45987.594721527777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45987.594721527777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45987.594721527777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45987.594721527777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45987.594721527777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45987.594721527777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45987.594721527777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45987.594721527777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45987.594721527777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45987.594721527777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45987.594721527777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45987.594721527777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45987.594721527777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45987.594721527777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45987.594721527777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45987.594721527777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45987.594721527777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45987.594721527777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45987.594721527777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45987.594721527777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45987.594721527777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45987.594721527777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45987.594721527777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45987.594721527777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45987.594721527777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45987.594721527777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45987.594721527777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45987.594721527777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45987.594721527777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45987.594721527777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45987.594721527777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45987.594721527777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45987.594721527777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45987.594721527777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45987.594721527777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45987.594721527777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45987.594721527777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45987.594721527777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45987.594721527777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45987.594721527777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45987.594721527777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45987.594721527777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45987.594721527777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45987.594721527777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45987.594721527777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45987.594721527777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45987.594721527777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45987.594721527777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45987.594721527777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45987.594721527777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45987.594721527777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45987.594721527777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45987.594721527777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45987.594721527777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45987.594721527777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45987.594721527777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45987.594721527777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45987.594721527777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45987.594721527777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45987.594721527777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45987.594721527777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45987.594721527777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45987.594721527777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45987.594721527777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45987.594721527777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45987.594721527777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45987.594721527777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45987.594721527777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45987.594721527777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45987.594721527777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45987.594721527777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45987.594721527777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45987.594721527777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45987.594721527777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45987.594721527777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45987.594721527777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45987.594721527777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45987.594721527777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45987.594721527777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45987.594721527777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45987.594721527777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45987.594721527777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45987.594721527777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45987.594721527777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45987.594721527777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45987.594721527777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45987.594721527777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45987.594721527777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45987.594721527777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45987.594721527777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45987.594721527777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45987.594721527777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45987.594721527777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45987.594721527777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45987.594721527777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45987.594721527777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45987.594721527777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45987.594721527777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45987.594721527777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45987.594721527777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45987.594721527777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45987.594721527777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45987.594721527777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45987.594721527777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45987.594721527777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45987.594721527777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45987.594721527777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45987.594721527777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45987.594721527777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45987.594721527777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45987.594721527777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45987.594721527777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45987.594721527777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45987.594721527777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45987.594721527777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45987.594721527777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45987.594721527777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45987.594721527777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45987.594721527777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45987.594721527777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45987.594721527777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45987.594721527777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45987.594721527777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45987.594721527777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45987.594721527777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45987.594721527777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45987.594721527777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45987.594721527777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45987.594721527777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45987.594721527777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45987.594721527777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45987.594721527777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45987.594721527777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45987.594721527777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45987.594721527777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45987.594721527777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45987.594721527777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45987.594721527777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45987.594721527777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45987.594721527777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45987.594721527777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45987.594721527777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45987.594721527777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45987.594721527777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45987.594721527777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45987.594721527777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45987.594721527777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45987.594721527777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45987.594721527777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45987.594721527777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45987.594721527777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45987.594721527777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45987.594721527777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45987.594721527777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45987.594721527777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45987.594721527777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45987.594721527777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45987.594721527777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45987.594721527777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45987.594721527777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45987.594721527777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45987.594721527777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45987.594721527777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45987.594721527777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45987.594721527777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45987.594721527777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45987.594721527777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45987.594721527777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45987.594721527777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45987.594721527777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45987.594721527777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45987.594721527777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45987.594721527777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45987.594721527777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45987.594721527777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45987.594721527777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45987.594721527777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45987.594721527777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45987.594721527777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45987.594721527777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45987.594721527777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45987.594721527777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45987.594721527777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45987.594721527777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45987.594721527777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45987.594721527777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45987.594721527777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45987.594721527777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45987.594721527777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45987.594721527777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45987.594721527777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45987.594721527777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45987.594721527777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45987.594721527777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45987.594721527777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45987.594721527777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45987.594721527777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45987.594721527777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45987.594721527777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45987.594721527777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45987.594721527777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45987.594721527777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45987.594721527777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45987.594721527777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45987.594721527777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45987.594721527777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45987.594721527777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45987.594721527777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45987.594721527777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45987.594721527777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45987.594721527777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45987.594721527777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45987.594721527777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45987.594721527777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45987.594721527777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45987.594721527777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45987.594721527777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45987.594721527777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45987.594721527777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45987.594721527777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45987.594721527777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45987.594721527777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45987.594721527777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45987.594721527777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45987.594721527777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45987.594721527777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45987.594721527777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45987.594721527777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45987.594721527777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45987.594721527777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45987.594721527777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45987.594721527777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45987.594721527777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45987.594721527777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45987.594721527777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45987.594721527777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45987.594721527777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45987.594721527777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45987.594721527777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45987.594721527777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45987.594721527777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45987.594721527777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45987.594721527777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45987.594721527777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45987.594721527777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45987.594721527777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45987.594721527777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45987.594721527777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45987.594721527777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45987.594721527777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45987.594721527777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45987.594721527777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45987.594721527777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45987.594721527777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45987.594721527777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45987.594721527777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45987.594721527777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45987.594721527777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45987.594721527777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45987.594721527777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45987.594721527777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45987.594721527777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45987.594721527777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45987.594721527777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45987.594721527777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45987.594721527777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45987.594721527777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45987.594721527777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45987.594721527777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45987.594721527777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45987.594721527777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45987.594721527777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45987.594721527777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45987.594721527777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45987.594721527777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45987.594721527777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45987.594721527777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45987.594721527777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45987.594721527777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45987.594721527777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45987.594721527777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45987.594721527777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45987.594721527777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45987.594721527777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45987.594721527777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45987.594721527777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45987.594721527777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45987.594721527777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45987.594721527777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45987.594721527777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45987.594721527777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45987.594721527777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45987.594721527777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45987.594721527777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45987.594721527777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45987.594721527777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45987.594721527777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45987.594721527777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45987.594721527777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45987.594721527777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45987.594721527777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45987.594721527777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45987.594721527777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45987.594721527777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45987.594721527777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45987.594721527777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45987.594721527777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45987.594721527777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45987.594721527777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45987.594721527777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45987.594721527777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45987.594721527777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45987.594721527777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45987.594721527777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45987.594721527777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45987.594721527777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45987.594721527777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45987.594721527777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45987.594721527777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45987.594721527777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45987.594721527777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45987.594721527777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45987.594721527777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45987.594721527777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45987.594721527777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45987.594721527777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45987.594721527777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45987.594721527777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45987.594721527777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45987.594721527777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45987.594721527777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45987.594721527777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45987.594721527777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45987.594721527777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45987.594721527777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45987.594721527777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45987.594721527777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45987.594721527777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45987.594721527777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45987.594721527777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45987.594721527777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45987.594721527777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45987.594721527777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45987.594721527777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45987.594721527777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45987.594721527777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45987.594721527777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45987.594721527777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45987.594721527777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45987.594721527777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45987.594721527777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45987.594721527777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45987.594721527777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45987.594721527777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45987.594721527777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45987.594721527777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45987.594721527777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45987.594721527777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45987.594721527777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45987.594721527777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45987.594721527777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45987.594721527777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45987.594721527777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45987.594721527777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45987.594721527777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45987.594721527777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45987.594721527777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45987.594721527777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45987.594721527777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45987.594721527777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45987.594721527777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45987.594721527777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45987.594721527777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45987.594721527777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45987.594721527777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45987.594721527777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45987.594721527777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45987.594721527777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45987.594721527777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45987.594721527777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45987.594721527777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45987.594721527777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45987.594721527777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45987.594721527777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45987.594721527777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45987.594721527777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45987.594721527777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45987.594721527777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45987.594721527777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45987.594721527777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45987.594721527777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45987.594721527777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45987.594721527777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45987.594721527777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45987.594721527777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45987.594721527777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45987.594721527777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45987.594721527777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45987.594721527777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45987.594721527777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45987.594721527777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45987.594721527777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45987.594721527777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45987.594721527777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45987.594721527777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45987.594721527777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45987.594721527777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45987.594721527777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45987.594721527777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45987.594721527777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45987.594721527777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45987.594721527777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45987.594721527777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45987.594721527777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45987.594721527777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45987.594721527777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45987.594721527777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45987.594721527777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45987.594721527777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45987.594721527777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45987.594721527777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45987.594721527777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45987.594721527777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45987.594721527777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45987.594721527777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45987.594721527777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45987.594721527777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45987.594721527777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45987.594721527777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45987.594721527777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45987.594721527777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45987.594721527777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45987.594721527777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45987.594721527777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45987.594721527777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45987.594721527777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45987.594721527777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45987.594721527777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45987.594721527777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45987.594721527777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45987.594721527777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45987.594721527777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45987.594721527777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45987.594721527777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45987.594721527777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45987.594721527777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45987.594721527777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45987.594721527777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45987.594721527777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45987.594721527777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45987.594721527777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45987.594721527777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45987.594721527777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45987.594721527777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45987.594721527777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45987.594721527777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45987.594721527777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45987.594721527777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45987.594721527777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45987.594721527777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45987.594721527777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45987.594721527777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45987.594721527777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45987.594721527777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45987.594721527777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45987.594721527777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45987.594721527777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45987.594721527777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45987.594721527777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45987.594721527777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45987.594721527777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45987.594721527777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45987.594721527777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45987.594721527777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45987.594721527777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45987.594721527777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45987.594721527777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45987.594721527777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45987.594721527777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45987.594721527777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45987.594721527777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45987.594721527777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45987.594721527777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45987.594721527777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45987.594721527777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45987.594721527777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45987.594721527777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45987.594721527777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45987.594721527777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45987.594721527777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45987.594721527777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45987.594721527777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45987.594721527777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45987.594721527777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45987.594721527777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45987.594721527777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45987.594721527777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45987.594721527777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45987.594721527777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45987.594721527777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45987.594721527777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45987.594721527777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45987.594721527777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45987.594721527777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45987.594721527777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45987.594721527777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45987.594721527777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45987.594721527777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45987.594721527777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45987.594721527777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45987.594721527777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45987.594721527777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45987.594721527777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45987.594721527777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45987.594721527777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45987.594721527777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45987.594721527777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45987.594721527777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45987.594721527777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45987.594721527777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45987.594721527777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45987.594721527777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45987.594721527777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45987.594721527777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45987.594721527777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45987.594721527777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45987.594721527777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45987.594721527777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45987.594721527777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45987.594721527777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45987.594721527777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45987.594721527777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45987.594721527777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45987.594721527777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45987.594721527777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45987.594721527777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45987.594721527777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45987.594721527777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45987.594721527777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45987.594721527777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45987.594721527777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45987.594721527777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45987.594721527777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45987.594721527777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45987.594721527777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45987.594721527777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45987.594721527777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45987.594721527777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45987.594721527777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45987.594721527777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45987.594721527777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45987.594721527777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45987.594721527777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45987.594721527777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45987.594721527777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45987.594721527777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45987.594721527777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45987.594721527777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45987.594721527777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45987.594721527777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45987.594721527777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45987.594721527777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45987.594721527777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45987.594721527777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45987.594721527777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45987.594721527777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45987.594721527777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45987.594721527777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45987.594721527777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45987.594721527777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45987.594721527777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45987.594721527777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45987.594721527777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45987.594721527777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45987.594721527777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45987.594721527777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45987.594721527777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45987.594721527777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45987.594721527777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45987.594721527777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45987.594721527777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45987.594721527777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45987.594721527777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45987.594721527777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45987.594721527777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45987.594721527777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45987.594721527777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45987.594721527777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45987.594721527777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45987.594721527777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45987.594721527777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45987.594721527777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45987.594721527777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45987.594721527777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45987.594721527777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45987.594721527777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45987.594721527777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45987.594721527777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45987.594721527777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45987.594721527777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45987.594721527777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45987.594721527777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45987.594721527777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45987.594721527777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45987.594721527777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45987.594721527777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45987.594721527777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45987.594721527777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45987.594721527777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45987.594721527777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45987.594721527777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45987.594721527777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45987.594721527777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45987.594721527777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45987.594721527777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45987.594721527777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45987.594721527777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45987.594721527777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45987.594721527777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45987.594721527777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45987.594721527777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45987.594721527777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45987.594721527777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45987.594721527777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45987.594721527777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45987.594721527777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45987.594721527777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45987.594721527777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45987.594721527777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45987.594721527777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45987.594721527777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45987.594721527777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45987.594721527777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45987.594721527777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45987.594721527777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45987.594721527777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45987.594721527777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45987.594721527777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45987.594721527777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45987.594721527777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45987.594721527777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45987.594721527777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45987.594721527777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45987.594721527777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45987.594721527777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45987.594721527777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45987.594721527777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45987.594721527777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45987.594721527777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45987.594721527777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45987.594721527777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45987.594721527777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45987.594721527777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45987.594721527777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45987.594721527777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45987.594721527777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45987.594721527777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45987.594721527777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45987.594721527777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45987.594721527777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45987.594721527777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45987.594721527777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45987.594721527777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45987.594721527777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45987.594721527777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45987.594721527777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45987.594721527777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45987.594721527777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45987.594721527777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45987.594721527777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45987.594721527777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45987.594721527777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45987.594721527777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45987.594721527777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45987.594721527777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45987.594721527777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45987.594721527777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45987.594721527777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45987.594721527777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45987.594721527777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45987.594721527777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45987.594721527777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45987.594721527777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45987.594721527777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45987.594721527777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45987.594721527777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45987.594721527777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45987.594721527777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45987.594721527777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45987.594721527777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45987.594721527777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45987.594721527777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45987.594721527777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45987.594721527777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45987.594721527777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45987.594721527777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45987.594721527777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45987.594721527777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45987.594721527777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45987.594721527777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45987.594721527777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45987.594721527777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45987.594721527777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45987.594721527777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45987.594721527777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45987.594721527777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45987.594721527777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45987.594721527777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45987.594721527777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45987.594721527777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45987.594721527777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45987.594721527777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45987.594721527777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45987.594721527777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45987.594721527777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45987.594721527777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45987.594721527777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45987.594721527777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45987.594721527777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45987.594721527777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45987.594721527777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45987.594721527777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45987.594721527777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45987.594721527777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45987.594721527777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45987.594721527777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45987.594721527777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45987.594721527777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45987.594721527777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45987.594721527777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45987.594721527777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45987.594721527777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45987.594721527777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45987.594721527777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45987.594721527777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45987.594721527777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45987.594721527777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45987.594721527777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45987.594721527777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45987.594721527777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45987.594721527777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45987.594721527777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45987.594721527777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45987.594721527777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45987.594721527777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45987.594721527777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45987.594721527777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45987.594721527777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45987.594721527777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45987.594721527777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45987.594721527777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45987.594721527777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45987.594721527777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45987.594721527777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45987.594721527777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45987.594721527777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45987.594721527777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45987.594721527777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45987.594721527777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45987.594721527777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45987.594721527777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45987.594721527777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45987.594721527777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45987.594721527777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45987.594721527777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45987.594721527777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45987.594721527777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45987.594721527777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45987.594721527777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45987.594721527777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45987.594721527777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45987.594721527777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45987.594721527777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45987.594721527777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45987.594721527777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45987.594721527777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45987.594721527777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45987.594721527777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45987.594721527777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45987.594721527777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45987.594721527777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45987.594721527777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45987.594721527777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45987.594721527777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45987.594721527777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45987.594721527777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45987.594721527777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45987.594721527777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45987.594721527777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45987.594721527777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45987.594721527777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45987.594721527777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45987.594721527777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45987.594721527777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45987.594721527777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45987.594721527777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45987.594721527777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45987.594721527777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45987.594721527777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45987.594721527777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45987.594721527777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45987.594721527777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45987.594721527777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45987.594721527777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45987.594721527777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45987.594721527777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45987.594721527777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45987.594721527777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45987.594721527777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45987.594721527777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45987.594721527777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45987.594721527777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45987.594721527777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45987.594721527777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45987.594721527777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45987.594721527777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45987.594721527777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45987.594721527777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45987.594721527777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45987.594721527777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45987.594721527777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45987.594721527777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45987.594721527777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45987.594721527777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45987.594721527777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45987.594721527777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45987.594721527777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45987.594721527777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45987.594721527777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45987.594721527777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45987.594721527777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45987.594721527777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45987.594721527777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45987.594721527777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45987.594721527777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45987.594721527777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45987.594721527777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45987.594721527777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45987.594721527777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45987.594721527777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45987.594721527777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45987.594721527777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45987.594721527777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45987.594721527777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45987.594721527777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45987.594721527777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45987.594721527777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45987.594721527777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45987.594721527777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45987.594721527777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45987.594721527777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45987.594721527777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45987.594721527777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45987.594721527777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45987.594721527777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45987.594721527777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45987.594721527777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45987.594721527777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45987.594721527777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45987.594721527777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45987.594721527777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45987.594721527777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45987.594721527777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45987.594721527777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45987.594721527777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45987.594721527777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45987.594721527777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45987.594721527777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45987.594721527777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45987.594721527777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45987.594721527777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45987.594721527777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45987.594721527777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45987.594721527777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45987.594721527777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45987.594721527777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45987.594721527777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45987.594721527777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45987.594721527777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45987.594721527777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45987.594721527777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45987.594721527777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45987.594721527777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45987.594721527777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45987.594721527777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45987.594721527777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45987.594721527777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45987.594721527777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45987.594721527777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45987.594721527777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45987.594721527777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45987.594721527777</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45987.594721527777</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284.11400393518124</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45987.594721527777</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45987.594721527777</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45987.594721527777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45987.594721527777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45987.594721527777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45987.594721527777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45987.594721527777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45987.594721527777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45987.594721527777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45987.594721527777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45987.594721527777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45987.594721527777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45987.594721527777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45987.594721527777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45987.594721527777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45987.594721527777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45987.594721527777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45987.594721527777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45987.594721527777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45987.594721527777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45987.594721527777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45987.594721527777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45987.594721527777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45987.594721527777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45987.594721527777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45987.594721527777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45987.594721527777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45987.594721527777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45987.594721527777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45987.594721527777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45987.594721527777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45987.594721527777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45987.594721527777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45987.594721527777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45987.594721527777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45987.594721527777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45987.594721527777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45987.594721527777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45987.594721527777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45987.594721527777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45987.594721527777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45987.594721527777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45987.594721527777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45987.594721527777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45987.594721527777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45987.594721527777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45987.594721527777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45987.594721527777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45987.594721527777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45987.594721527777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45987.594721527777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45987.594721527777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45987.594721527777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45987.594721527777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45987.594721527777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45987.594721527777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45987.594721527777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45987.594721527777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45987.594721527777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45987.594721527777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45987.594721527777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45987.594721527777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45987.594721527777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45987.594721527777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45987.594721527777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45987.594721527777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45987.594721527777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45987.594721527777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45987.594721527777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45987.594721527777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45987.594721527777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45987.594721527777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45987.594721527777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45987.594721527777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45987.594721527777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45987.594721527777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45987.594721527777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45987.594721527777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45987.594721527777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45987.594721527777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45987.594721527777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45987.594721527777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45987.594721527777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45987.594721527777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45987.594721527777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45987.594721527777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45987.594721527777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45987.594721527777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45987.594721527777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45987.594721527777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45987.594721527777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45987.594721527777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45987.594721527777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45987.594721527777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45987.594721527777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45987.594721527777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45987.594721527777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45987.594721527777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45987.594721527777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45987.594721527777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45987.594721527777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45987.594721527777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45987.594721527777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45987.594721527777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45987.594721527777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45987.594721527777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45987.594721527777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45987.594721527777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45987.594721527777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45987.594721527777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45987.594721527777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45987.594721527777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45987.594721527777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45987.594721527777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45987.594721527777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45987.594721527777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45987.594721527777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45987.594721527777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45987.594721527777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45987.594721527777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45987.594721527777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45987.594721527777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45987.594721527777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45987.594721527777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45987.594721527777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45987.594721527777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45987.594721527777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45987.594721527777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45987.594721527777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45987.594721527777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45987.594721527777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45987.594721527777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45987.594721527777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45987.594721527777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45987.594721527777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45987.594721527777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45987.594721527777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45987.594721527777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45987.594721527777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45987.594721527777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45987.594721527777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45987.594721527777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45987.594721527777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45987.594721527777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45987.594721527777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45987.594721527777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45987.594721527777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45987.594721527777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45987.594721527777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45987.594721527777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45987.594721527777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45987.594721527777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45987.594721527777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45987.594721527777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45987.594721527777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45987.594721527777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45987.594721527777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45987.594721527777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45987.594721527777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45987.594721527777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45987.594721527777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45987.594721527777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45987.594721527777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45987.594721527777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45987.594721527777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45987.594721527777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45987.594721527777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45987.594721527777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45987.594721527777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45987.594721527777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45987.594721527777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45987.594721527777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45987.594721527777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45987.594721527777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45987.594721527777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45987.594721527777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45987.594721527777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45987.594721527777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45987.594721527777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45987.594721527777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45987.594721527777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45987.594721527777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45987.594721527777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45987.594721527777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45987.594721527777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45987.594721527777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45987.594721527777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45987.594721527777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45987.594721527777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45987.594721527777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45987.594721527777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45987.594721527777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45987.594721527777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45987.594721527777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45987.594721527777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45987.594721527777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45987.594721527777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45987.594721527777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45987.594721527777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45987.594721527777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45987.594721527777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45987.594721527777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45987.594721527777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45987.594721527777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45987.594721527777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45987.594721527777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45987.594721527777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45987.594721527777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45987.594721527777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45987.594721527777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45987.594721527777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45987.594721527777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45987.594721527777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45987.594721527777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45987.594721527777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45987.594721527777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45987.594721527777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45987.594721527777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45987.594721527777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45987.594721527777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45987.594721527777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45987.594721527777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45987.594721527777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45987.594721527777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45987.594721527777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45987.594721527777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45987.594721527777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45987.594721527777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45987.594721527777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45987.594721527777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45987.594721527777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45987.594721527777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45987.594721527777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45987.594721527777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45987.594721527777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45987.594721527777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45987.594721527777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45987.594721527777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45987.594721527777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45987.594721527777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45987.594721527777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45987.594721527777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45987.594721527777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45987.594721527777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45987.594721527777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45987.594721527777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45987.594721527777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45987.594721527777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45987.594721527777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45987.594721527777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45987.594721527777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45987.594721527777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45987.594721527777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45987.594721527777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45987.594721527777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45987.594721527777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45987.594721527777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45987.594721527777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45987.594721527777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45987.594721527777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45987.594721527777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45987.594721527777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45987.594721527777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45987.594721527777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45987.594721527777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45987.594721527777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45987.594721527777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45987.594721527777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45987.594721527777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45987.594721527777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45987.594721527777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45987.594721527777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45987.594721527777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45987.594721527777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45987.594721527777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45987.594721527777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45987.594721527777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45987.594721527777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45987.594721527777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45987.594721527777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45987.594721527777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45987.594721527777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45987.594721527777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45987.594721527777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45987.594721527777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45987.594721527777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45987.594721527777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45987.594721527777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45987.594721527777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45987.594721527777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45987.594721527777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45987.594721527777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45987.594721527777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45987.594721527777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45987.594721527777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45987.594721527777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45987.594721527777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45987.594721527777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45987.594721527777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45987.594721527777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45987.594721527777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45987.594721527777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45987.594721527777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45987.594721527777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45987.594721527777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45987.594721527777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45987.594721527777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45987.594721527777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45987.594721527777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45987.594721527777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45987.594721527777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45987.594721527777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45987.594721527777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45987.594721527777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45987.594721527777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45987.594721527777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45987.594721527777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45987.594721527777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45987.594721527777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45987.594721527777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45987.594721527777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45987.594721527777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45987.594721527777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45987.594721527777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45987.594721527777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45987.594721527777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45987.594721527777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45987.594721527777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45987.594721527777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45987.594721527777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45987.594721527777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45987.594721527777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45987.594721527777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45987.594721527777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45987.594721527777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45987.594721527777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1"/>
  <sheetViews>
    <sheetView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95.762661342589126</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61.405844212960801</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38.933610416665033</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6.2214229166638688</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2.898078703583451E-2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1.4744675921974704E-2</v>
      </c>
      <c r="H7" s="38">
        <v>45987.561226851853</v>
      </c>
      <c r="I7" s="37" t="str">
        <f>IFERROR(VLOOKUP(D7,DB!A:F,6,0),"")</f>
        <v>SCECO</v>
      </c>
      <c r="J7" s="37" t="str">
        <f>IFERROR(VLOOKUP(D7,DB!A:G,7,0),"")</f>
        <v>Dead</v>
      </c>
      <c r="K7" s="37" t="s">
        <v>39118</v>
      </c>
      <c r="L7" s="37" t="str">
        <f>IFERROR(VLOOKUP(D7,DB!A:I,9,0),"")</f>
        <v>Latis</v>
      </c>
    </row>
    <row r="8" spans="1:13" s="39" customFormat="1">
      <c r="A8" s="37" t="s">
        <v>39120</v>
      </c>
      <c r="B8" s="37" t="str">
        <f>IFERROR(VLOOKUP(D8,DB!A:K,11,0),"")</f>
        <v>R5</v>
      </c>
      <c r="C8" s="37">
        <v>2</v>
      </c>
      <c r="D8" s="37" t="s">
        <v>38489</v>
      </c>
      <c r="E8" s="106" t="s">
        <v>39021</v>
      </c>
      <c r="F8" s="38">
        <v>45987.557152777779</v>
      </c>
      <c r="G8" s="108">
        <f ca="1">IFERROR(NOW()-F8,"")</f>
        <v>3.7568749998172279E-2</v>
      </c>
      <c r="H8" s="38">
        <v>45987.550902777781</v>
      </c>
      <c r="I8" s="37" t="str">
        <f>IFERROR(VLOOKUP(D8,DB!A:F,6,0),"")</f>
        <v>SCECO</v>
      </c>
      <c r="J8" s="37" t="str">
        <f>IFERROR(VLOOKUP(D8,DB!A:G,7,0),"")</f>
        <v>Haj Removal</v>
      </c>
      <c r="K8" s="37" t="s">
        <v>39118</v>
      </c>
      <c r="L8" s="37" t="str">
        <f>IFERROR(VLOOKUP(D8,DB!A:I,9,0),"")</f>
        <v>Latis</v>
      </c>
    </row>
    <row r="9" spans="1:13" s="39" customFormat="1">
      <c r="A9" s="37"/>
      <c r="B9" s="37" t="str">
        <f>IFERROR(VLOOKUP(D9,DB!A:K,11,0),"")</f>
        <v/>
      </c>
      <c r="C9" s="37"/>
      <c r="D9" s="37"/>
      <c r="E9" s="37"/>
      <c r="F9" s="38"/>
      <c r="G9" s="108">
        <f ca="1">IFERROR(NOW()-F9,"")</f>
        <v>45987.594721527777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45987.594721527777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45987.594721527777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45987.594721527777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45987.594721527777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45987.594721527777</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45987.594721527777</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45987.594721527777</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45987.594721527777</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45987.594721527777</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45987.594721527777</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45987.594721527777</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45987.594721527777</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45987.594721527777</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45987.594721527777</v>
      </c>
      <c r="H23" s="38"/>
      <c r="I23" s="37" t="str">
        <f>IFERROR(VLOOKUP(D23,DB!A:F,6,0),"")</f>
        <v/>
      </c>
      <c r="J23" s="37" t="str">
        <f>IFERROR(VLOOKUP(D23,DB!A:G,7,0),"")</f>
        <v/>
      </c>
      <c r="K23" s="37"/>
      <c r="L23" s="37" t="str">
        <f>IFERROR(VLOOKUP(D23,DB!A:I,9,0),"")</f>
        <v/>
      </c>
    </row>
    <row r="24" spans="1:12" s="39" customFormat="1">
      <c r="A24" s="37"/>
      <c r="B24" s="145" t="str">
        <f>IFERROR(VLOOKUP(D24,DB!A:K,11,0),"")</f>
        <v/>
      </c>
      <c r="C24" s="37"/>
      <c r="D24" s="37"/>
      <c r="E24" s="37"/>
      <c r="F24" s="38"/>
      <c r="G24" s="146">
        <f ca="1">IFERROR(NOW()-F24,"")</f>
        <v>45987.594721527777</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45987.594721527777</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45987.594721527777</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45987.594721527777</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45987.594721527777</v>
      </c>
      <c r="H28" s="38"/>
      <c r="I28" s="145" t="str">
        <f>IFERROR(VLOOKUP(D28,DB!A:F,6,0),"")</f>
        <v/>
      </c>
      <c r="J28" s="145" t="str">
        <f>IFERROR(VLOOKUP(D28,DB!A:G,7,0),"")</f>
        <v/>
      </c>
      <c r="K28" s="37"/>
      <c r="L28" s="145" t="str">
        <f>IFERROR(VLOOKUP(D28,DB!A:I,9,0),"")</f>
        <v/>
      </c>
    </row>
    <row r="29" spans="1:12" s="39" customFormat="1">
      <c r="A29" s="37"/>
      <c r="B29" s="145" t="str">
        <f>IFERROR(VLOOKUP(D29,DB!A:K,11,0),"")</f>
        <v/>
      </c>
      <c r="C29" s="37"/>
      <c r="D29" s="37"/>
      <c r="E29" s="37"/>
      <c r="F29" s="38"/>
      <c r="G29" s="146">
        <f ca="1">IFERROR(NOW()-F29,"")</f>
        <v>45987.594721527777</v>
      </c>
      <c r="H29" s="38"/>
      <c r="I29" s="145" t="str">
        <f>IFERROR(VLOOKUP(D29,DB!A:F,6,0),"")</f>
        <v/>
      </c>
      <c r="J29" s="145" t="str">
        <f>IFERROR(VLOOKUP(D29,DB!A:G,7,0),"")</f>
        <v/>
      </c>
      <c r="K29" s="37"/>
      <c r="L29" s="145" t="str">
        <f>IFERROR(VLOOKUP(D29,DB!A:I,9,0),"")</f>
        <v/>
      </c>
    </row>
    <row r="30" spans="1:12" s="39" customFormat="1">
      <c r="A30" s="37"/>
      <c r="B30" s="145" t="str">
        <f>IFERROR(VLOOKUP(D30,DB!A:K,11,0),"")</f>
        <v/>
      </c>
      <c r="C30" s="37"/>
      <c r="D30" s="37"/>
      <c r="E30" s="37"/>
      <c r="F30" s="38"/>
      <c r="G30" s="146">
        <f ca="1">IFERROR(NOW()-F30,"")</f>
        <v>45987.594721527777</v>
      </c>
      <c r="H30" s="38"/>
      <c r="I30" s="145" t="str">
        <f>IFERROR(VLOOKUP(D30,DB!A:F,6,0),"")</f>
        <v/>
      </c>
      <c r="J30" s="145" t="str">
        <f>IFERROR(VLOOKUP(D30,DB!A:G,7,0),"")</f>
        <v/>
      </c>
      <c r="K30" s="37"/>
      <c r="L30" s="145" t="str">
        <f>IFERROR(VLOOKUP(D30,DB!A:I,9,0),"")</f>
        <v/>
      </c>
    </row>
    <row r="31" spans="1:12" s="39" customFormat="1">
      <c r="A31" s="37"/>
      <c r="B31" s="145" t="str">
        <f>IFERROR(VLOOKUP(D31,DB!A:K,11,0),"")</f>
        <v/>
      </c>
      <c r="C31" s="37"/>
      <c r="D31" s="37"/>
      <c r="E31" s="37"/>
      <c r="F31" s="38"/>
      <c r="G31" s="146">
        <f ca="1">IFERROR(NOW()-F31,"")</f>
        <v>45987.594721527777</v>
      </c>
      <c r="H31" s="38"/>
      <c r="I31" s="145" t="str">
        <f>IFERROR(VLOOKUP(D31,DB!A:F,6,0),"")</f>
        <v/>
      </c>
      <c r="J31" s="145" t="str">
        <f>IFERROR(VLOOKUP(D31,DB!A:G,7,0),"")</f>
        <v/>
      </c>
      <c r="K31" s="37"/>
      <c r="L31" s="145" t="str">
        <f>IFERROR(VLOOKUP(D31,DB!A:I,9,0),"")</f>
        <v/>
      </c>
    </row>
    <row r="32" spans="1:12" s="39" customFormat="1">
      <c r="A32" s="37"/>
      <c r="B32" s="145" t="str">
        <f>IFERROR(VLOOKUP(D32,DB!A:K,11,0),"")</f>
        <v/>
      </c>
      <c r="C32" s="37"/>
      <c r="D32" s="37"/>
      <c r="E32" s="37"/>
      <c r="F32" s="38"/>
      <c r="G32" s="146">
        <f ca="1">IFERROR(NOW()-F32,"")</f>
        <v>45987.594721527777</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45987.594721527777</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45987.594721527777</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45987.594721527777</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45987.594721527777</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45987.594721527777</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45987.594721527777</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45987.594721527777</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45987.594721527777</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45987.594721527777</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45987.594721527777</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45987.594721527777</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45987.594721527777</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45987.594721527777</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45987.594721527777</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45987.594721527777</v>
      </c>
      <c r="H47" s="38"/>
      <c r="I47" s="145" t="str">
        <f>IFERROR(VLOOKUP(D47,DB!A:F,6,0),"")</f>
        <v/>
      </c>
      <c r="J47" s="145" t="str">
        <f>IFERROR(VLOOKUP(D47,DB!A:G,7,0),"")</f>
        <v/>
      </c>
      <c r="K47" s="37"/>
      <c r="L47" s="145" t="str">
        <f>IFERROR(VLOOKUP(D47,DB!A:I,9,0),"")</f>
        <v/>
      </c>
    </row>
    <row r="48" spans="1:12">
      <c r="A48" s="37"/>
      <c r="B48" s="145" t="str">
        <f>IFERROR(VLOOKUP(D48,DB!A:K,11,0),"")</f>
        <v/>
      </c>
      <c r="C48" s="37"/>
      <c r="D48" s="37"/>
      <c r="E48" s="37"/>
      <c r="F48" s="38"/>
      <c r="G48" s="146">
        <f ca="1">IFERROR(NOW()-F48,"")</f>
        <v>45987.594721527777</v>
      </c>
      <c r="H48" s="38"/>
      <c r="I48" s="145" t="str">
        <f>IFERROR(VLOOKUP(D48,DB!A:F,6,0),"")</f>
        <v/>
      </c>
      <c r="J48" s="145" t="str">
        <f>IFERROR(VLOOKUP(D48,DB!A:G,7,0),"")</f>
        <v/>
      </c>
      <c r="K48" s="37"/>
      <c r="L48" s="145" t="str">
        <f>IFERROR(VLOOKUP(D48,DB!A:I,9,0),"")</f>
        <v/>
      </c>
    </row>
    <row r="49" spans="1:12">
      <c r="A49" s="37"/>
      <c r="B49" s="145" t="str">
        <f>IFERROR(VLOOKUP(D49,DB!A:K,11,0),"")</f>
        <v/>
      </c>
      <c r="C49" s="37"/>
      <c r="D49" s="37"/>
      <c r="E49" s="37"/>
      <c r="F49" s="38"/>
      <c r="G49" s="146">
        <f ca="1">IFERROR(NOW()-F49,"")</f>
        <v>45987.594721527777</v>
      </c>
      <c r="H49" s="38"/>
      <c r="I49" s="145" t="str">
        <f>IFERROR(VLOOKUP(D49,DB!A:F,6,0),"")</f>
        <v/>
      </c>
      <c r="J49" s="145" t="str">
        <f>IFERROR(VLOOKUP(D49,DB!A:G,7,0),"")</f>
        <v/>
      </c>
      <c r="K49" s="37"/>
      <c r="L49" s="145" t="str">
        <f>IFERROR(VLOOKUP(D49,DB!A:I,9,0),"")</f>
        <v/>
      </c>
    </row>
    <row r="50" spans="1:12">
      <c r="A50" s="37"/>
      <c r="B50" s="145" t="str">
        <f>IFERROR(VLOOKUP(D50,DB!A:K,11,0),"")</f>
        <v/>
      </c>
      <c r="C50" s="37"/>
      <c r="D50" s="37"/>
      <c r="E50" s="37"/>
      <c r="F50" s="38"/>
      <c r="G50" s="146">
        <f ca="1">IFERROR(NOW()-F50,"")</f>
        <v>45987.594721527777</v>
      </c>
      <c r="H50" s="38"/>
      <c r="I50" s="145" t="str">
        <f>IFERROR(VLOOKUP(D50,DB!A:F,6,0),"")</f>
        <v/>
      </c>
      <c r="J50" s="145" t="str">
        <f>IFERROR(VLOOKUP(D50,DB!A:G,7,0),"")</f>
        <v/>
      </c>
      <c r="K50" s="37"/>
      <c r="L50" s="145" t="str">
        <f>IFERROR(VLOOKUP(D50,DB!A:I,9,0),"")</f>
        <v/>
      </c>
    </row>
    <row r="51" spans="1:12">
      <c r="A51" s="37"/>
      <c r="B51" s="145" t="str">
        <f>IFERROR(VLOOKUP(D51,DB!A:K,11,0),"")</f>
        <v/>
      </c>
      <c r="C51" s="37"/>
      <c r="D51" s="37"/>
      <c r="E51" s="37"/>
      <c r="F51" s="38"/>
      <c r="G51" s="146">
        <f ca="1">IFERROR(NOW()-F51,"")</f>
        <v>45987.594721527777</v>
      </c>
      <c r="H51" s="38"/>
      <c r="I51" s="145" t="str">
        <f>IFERROR(VLOOKUP(D51,DB!A:F,6,0),"")</f>
        <v/>
      </c>
      <c r="J51" s="145" t="str">
        <f>IFERROR(VLOOKUP(D51,DB!A:G,7,0),"")</f>
        <v/>
      </c>
      <c r="K51" s="37"/>
      <c r="L51" s="145" t="str">
        <f>IFERROR(VLOOKUP(D51,DB!A:I,9,0),"")</f>
        <v/>
      </c>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45987.594721527777</v>
      </c>
      <c r="H2"/>
      <c r="I2"/>
      <c r="J2" s="124" t="str">
        <f>IFERROR(VLOOKUP(D2,DB!A:G,7,0),"")</f>
        <v/>
      </c>
      <c r="K2" s="127"/>
      <c r="L2" s="128" t="str">
        <f>IFERROR(VLOOKUP(D2,DB!A:I,9,0),"")</f>
        <v/>
      </c>
    </row>
    <row r="3" spans="1:16382" ht="31.5" customHeight="1">
      <c r="A3"/>
      <c r="B3"/>
      <c r="C3" s="125"/>
      <c r="D3" s="122"/>
      <c r="E3" s="106"/>
      <c r="F3"/>
      <c r="G3" s="72">
        <f ca="1">IFERROR(NOW()-F3,"-")</f>
        <v>45987.594721527777</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45987.594721527777</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45987.594721527777</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45987.594721527777</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45987.594721527777</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ref="G8:G9" ca="1" si="0">IFERROR(NOW()-F8,"-")</f>
        <v>45987.594721527777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45987.594721527777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45987.594721527777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45987.594721527777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45987.594721527777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45987.594721527777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45987.594721527777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45987.594721527777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45987.594721527777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45987.594721527777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45987.594721527777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45987.594721527777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45987.594721527777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45987.594721527777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45987.594721527777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45987.594721527777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45987.594721527777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45987.594721527777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45987.594721527777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45987.594721527777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45987.594721527777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45987.594721527777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45987.594721527777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45987.594721527777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45987.594721527777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45987.594721527777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45987.594721527777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45987.594721527777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45987.594721527777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45987.594721527777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45987.594721527777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45987.594721527777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45987.594721527777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45987.594721527777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45987.594721527777</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45987.594721527777</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